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9\SC\"/>
    </mc:Choice>
  </mc:AlternateContent>
  <xr:revisionPtr revIDLastSave="0" documentId="13_ncr:1_{7CC4BA49-EBBA-4B19-A939-D150E923AE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table  " sheetId="19" r:id="rId1"/>
    <sheet name="CV GVW&gt;3.5T" sheetId="1" r:id="rId2"/>
    <sheet name="CV GVW&gt;3.5T-segments 1" sheetId="3" r:id="rId3"/>
    <sheet name="CV GVW&gt;3.5T-segments 2" sheetId="9" r:id="rId4"/>
    <sheet name="LCV up to 3.5T" sheetId="18" r:id="rId5"/>
    <sheet name="Buses GVW&gt;3.5T" sheetId="5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4">[2]INDEX!$E$16</definedName>
    <definedName name="Mnth">[1]INDEX!$E$21</definedName>
    <definedName name="pickups">[1]INDEX!$A$59</definedName>
    <definedName name="Yr" localSheetId="4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8" l="1"/>
  <c r="T51" i="18"/>
  <c r="T52" i="18" s="1"/>
  <c r="U52" i="18" s="1"/>
  <c r="S51" i="18"/>
  <c r="R51" i="18"/>
  <c r="R52" i="18" s="1"/>
  <c r="J51" i="18"/>
  <c r="F51" i="18"/>
  <c r="F52" i="18" s="1"/>
  <c r="G52" i="18" s="1"/>
  <c r="D51" i="18"/>
  <c r="D52" i="18" s="1"/>
  <c r="M27" i="18"/>
  <c r="N27" i="18" s="1"/>
  <c r="K27" i="18"/>
  <c r="O27" i="18" s="1"/>
  <c r="I27" i="18"/>
  <c r="H27" i="18"/>
  <c r="F27" i="18"/>
  <c r="G27" i="18" s="1"/>
  <c r="E27" i="18"/>
  <c r="D27" i="18"/>
  <c r="J27" i="18" s="1"/>
  <c r="M26" i="18"/>
  <c r="N26" i="18" s="1"/>
  <c r="L26" i="18"/>
  <c r="K26" i="18"/>
  <c r="O26" i="18" s="1"/>
  <c r="I26" i="18"/>
  <c r="F26" i="18"/>
  <c r="G26" i="18" s="1"/>
  <c r="D26" i="18"/>
  <c r="E26" i="18" s="1"/>
  <c r="H52" i="18" l="1"/>
  <c r="E52" i="18"/>
  <c r="K52" i="18" s="1"/>
  <c r="V52" i="18"/>
  <c r="S52" i="18"/>
  <c r="U51" i="18"/>
  <c r="G51" i="18"/>
  <c r="V51" i="18"/>
  <c r="E51" i="18"/>
  <c r="K51" i="18" s="1"/>
  <c r="H26" i="18"/>
  <c r="L27" i="18"/>
  <c r="H51" i="18"/>
  <c r="J26" i="18"/>
  <c r="N27" i="9"/>
  <c r="M27" i="9"/>
  <c r="L27" i="9"/>
  <c r="K27" i="9"/>
  <c r="G27" i="9"/>
  <c r="F27" i="9"/>
  <c r="E27" i="9"/>
  <c r="D27" i="9"/>
  <c r="I27" i="9"/>
  <c r="J27" i="9" l="1"/>
  <c r="O27" i="9"/>
  <c r="H27" i="9"/>
  <c r="N74" i="9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D15" i="5"/>
  <c r="D16" i="5" s="1"/>
  <c r="M18" i="1"/>
  <c r="K18" i="1"/>
  <c r="K19" i="1" s="1"/>
  <c r="I18" i="1"/>
  <c r="I19" i="1" s="1"/>
  <c r="F18" i="1"/>
  <c r="G18" i="1" s="1"/>
  <c r="D18" i="1"/>
  <c r="E18" i="1" s="1"/>
  <c r="G15" i="5" l="1"/>
  <c r="G16" i="5" s="1"/>
  <c r="F16" i="5"/>
  <c r="J15" i="5"/>
  <c r="J16" i="5" s="1"/>
  <c r="I16" i="5"/>
  <c r="L15" i="5"/>
  <c r="L16" i="5" s="1"/>
  <c r="K16" i="5"/>
  <c r="N15" i="5"/>
  <c r="N16" i="5" s="1"/>
  <c r="M16" i="5"/>
  <c r="L18" i="1"/>
  <c r="H15" i="5"/>
  <c r="H16" i="5" s="1"/>
  <c r="O18" i="1"/>
  <c r="L19" i="1"/>
  <c r="M19" i="1"/>
  <c r="N19" i="1" s="1"/>
  <c r="N18" i="1"/>
  <c r="O15" i="5"/>
  <c r="O16" i="5" s="1"/>
  <c r="D19" i="1"/>
  <c r="E15" i="5"/>
  <c r="E16" i="5" s="1"/>
  <c r="F19" i="1"/>
  <c r="G19" i="1" s="1"/>
  <c r="H18" i="1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<sst xmlns="http://schemas.openxmlformats.org/spreadsheetml/2006/main" count="603" uniqueCount="119">
  <si>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</si>
  <si>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</si>
  <si>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</si>
  <si>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</si>
  <si>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</si>
  <si>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</si>
  <si>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</si>
  <si>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</si>
  <si>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</si>
  <si>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</si>
  <si>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</si>
  <si>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</si>
  <si>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</si>
  <si>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</si>
  <si>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</si>
  <si>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</si>
  <si>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</si>
  <si>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</si>
  <si>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</si>
  <si>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</si>
  <si>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</si>
  <si>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</si>
  <si>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</si>
  <si>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</si>
  <si>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</si>
  <si>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</si>
  <si>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</si>
  <si>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</si>
  <si>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</si>
  <si>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</si>
  <si>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</si>
  <si>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</si>
  <si>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</si>
  <si>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</si>
  <si>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</si>
  <si>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</si>
  <si>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</si>
  <si>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</si>
  <si>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</si>
  <si>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</si>
  <si>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</si>
  <si>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</si>
  <si>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</si>
  <si>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</si>
  <si>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</si>
  <si>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</si>
  <si>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</si>
  <si>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</si>
  <si>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</si>
  <si>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</si>
  <si>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</si>
  <si>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</si>
  <si>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</si>
  <si>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</si>
  <si>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</si>
  <si>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</si>
  <si>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</si>
  <si>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</si>
  <si>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</si>
  <si>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</si>
  <si>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</si>
  <si>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</si>
  <si>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</si>
  <si>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</si>
  <si>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</si>
  <si>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</si>
  <si>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</si>
  <si>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Zmiana poz
r/r</t>
  </si>
  <si>
    <t>Ch. Position
y/y</t>
  </si>
  <si>
    <t>Volkswagen Crafter</t>
  </si>
  <si>
    <t>Pierwsze rejestracje NOWYCH samochodów dostawczych o DMC&lt;=3,5T*, udział w rynku %</t>
  </si>
  <si>
    <t>Toyota Proace City</t>
  </si>
  <si>
    <t>CARTHAGO</t>
  </si>
  <si>
    <t>* PZPM na podstawie CEP (Centralnej Ewidencji Pojazdów)</t>
  </si>
  <si>
    <t xml:space="preserve">   Source: PZPM on the basis of CEP (Central Register of Vehicles)</t>
  </si>
  <si>
    <t>Rejestracje nowych samochodów dostawczych do 3,5T, ranking modeli - 2021 narastająco</t>
  </si>
  <si>
    <t>Registrations of new LCV up to 3.5T, Top Models - 2021 YTD</t>
  </si>
  <si>
    <t>* Źródło: analizy PZPM na podstawie CEP (Centralnej Ewidencji Pojazdów)</t>
  </si>
  <si>
    <t xml:space="preserve"> *  Source: PZPM on the basis of CEP (Central Register of Vehicles)</t>
  </si>
  <si>
    <t>AUTOSAN</t>
  </si>
  <si>
    <t>Opel Movano</t>
  </si>
  <si>
    <t>Fiat Doblo</t>
  </si>
  <si>
    <t>Lipiec</t>
  </si>
  <si>
    <t>July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</si>
  <si>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</si>
  <si>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</si>
  <si>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</si>
  <si>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</si>
  <si>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</si>
  <si>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</si>
  <si>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SUZUKI</t>
  </si>
  <si>
    <t>Wrzesień</t>
  </si>
  <si>
    <t>Rok narastająco Styczeń - Wrzesień</t>
  </si>
  <si>
    <t>September</t>
  </si>
  <si>
    <t>YTD January - September</t>
  </si>
  <si>
    <t>Wrz/Sie
Zmiana %</t>
  </si>
  <si>
    <t>Sep/Aug Ch %</t>
  </si>
  <si>
    <t>Sep/AugCh %</t>
  </si>
  <si>
    <t>NISSAN</t>
  </si>
  <si>
    <t>Rejestracje nowych samochodów dostawczych do 3,5T, ranking modeli - Wrzesień 2021</t>
  </si>
  <si>
    <t>Registrations of new LCV up to 3.5T, Top Models - September 2021</t>
  </si>
  <si>
    <t>Wrz/Sie
Zmiana poz</t>
  </si>
  <si>
    <t>Sep/Aug Ch position</t>
  </si>
  <si>
    <t>Ford Transit Custom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</si>
  <si>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</si>
  <si>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</si>
  <si>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</si>
  <si>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</si>
  <si>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</si>
  <si>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</si>
  <si>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</si>
  <si>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</si>
  <si>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</si>
  <si>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</si>
  <si>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 their own brands</t>
  </si>
  <si>
    <t>2021
Sep</t>
  </si>
  <si>
    <t>2020
Sep</t>
  </si>
  <si>
    <t>2021
Jan - Sep</t>
  </si>
  <si>
    <t>2020
Jan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</si>
</sst>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7" fillId="0" borderId="0" xfId="0" applyFont="1"/>
    <xf numFmtId="165" fontId="4" fillId="2" borderId="1" xfId="4" applyNumberFormat="1" applyFont="1" applyFill="1" applyBorder="1" applyAlignment="1">
      <alignment vertical="center"/>
    </xf>
    <xf numFmtId="0" fontId="22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12" fillId="0" borderId="0" xfId="6"/>
    <xf numFmtId="0" fontId="25" fillId="0" borderId="0" xfId="6" applyFont="1"/>
    <xf numFmtId="0" fontId="26" fillId="0" borderId="0" xfId="6" applyFont="1"/>
    <xf numFmtId="0" fontId="27" fillId="0" borderId="0" xfId="6" applyFont="1"/>
    <xf numFmtId="0" fontId="16" fillId="0" borderId="0" xfId="6" applyFont="1"/>
    <xf numFmtId="0" fontId="18" fillId="0" borderId="0" xfId="33" applyFont="1" applyAlignment="1">
      <alignment horizontal="center" vertical="top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165" fontId="3" fillId="0" borderId="5" xfId="34" applyNumberFormat="1" applyFont="1" applyBorder="1" applyAlignment="1">
      <alignment vertical="center"/>
    </xf>
    <xf numFmtId="3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3" fontId="3" fillId="0" borderId="5" xfId="4" applyNumberFormat="1" applyFont="1" applyFill="1" applyBorder="1" applyAlignment="1">
      <alignment vertical="center"/>
    </xf>
    <xf numFmtId="10" fontId="3" fillId="0" borderId="5" xfId="34" applyNumberFormat="1" applyFont="1" applyFill="1" applyBorder="1" applyAlignment="1">
      <alignment vertical="center"/>
    </xf>
    <xf numFmtId="9" fontId="4" fillId="2" borderId="9" xfId="4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4" fontId="12" fillId="0" borderId="0" xfId="6" applyNumberFormat="1"/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165" fontId="3" fillId="0" borderId="5" xfId="34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19" fillId="2" borderId="4" xfId="4" applyFont="1" applyFill="1" applyBorder="1" applyAlignment="1">
      <alignment horizontal="center" vertical="top"/>
    </xf>
    <xf numFmtId="0" fontId="19" fillId="2" borderId="6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0" fillId="2" borderId="1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/>
    </xf>
    <xf numFmtId="0" fontId="20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0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wrapText="1"/>
    </xf>
    <xf numFmtId="0" fontId="19" fillId="2" borderId="3" xfId="4" applyFont="1" applyFill="1" applyBorder="1" applyAlignment="1">
      <alignment horizontal="center" vertical="top"/>
    </xf>
    <xf numFmtId="0" fontId="19" fillId="2" borderId="5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4" fillId="2" borderId="4" xfId="4" applyFont="1" applyFill="1" applyBorder="1" applyAlignment="1">
      <alignment horizontal="center" wrapText="1"/>
    </xf>
    <xf numFmtId="0" fontId="24" fillId="2" borderId="6" xfId="4" applyFont="1" applyFill="1" applyBorder="1" applyAlignment="1">
      <alignment horizontal="center" wrapText="1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133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46284</xdr:colOff>
      <xdr:row>30</xdr:row>
      <xdr:rowOff>73660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1232006-4675-4A96-9658-4FCBBF3E9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3351389"/>
          <a:ext cx="614934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7</xdr:col>
      <xdr:colOff>137724</xdr:colOff>
      <xdr:row>49</xdr:row>
      <xdr:rowOff>111196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8EEBB34-6750-4275-A2CC-C57E5336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44" y="6843889"/>
          <a:ext cx="6240780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53904</xdr:colOff>
      <xdr:row>71</xdr:row>
      <xdr:rowOff>18627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E3A38DD0-6C44-4C94-B218-A54A4B406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944" y="10512778"/>
          <a:ext cx="6156960" cy="3870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Lipiec</v>
          </cell>
        </row>
        <row r="21">
          <cell r="E21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9915-56C0-4535-8925-AA2703AAEB88}">
  <dimension ref="B1:P18"/>
  <sheetViews>
    <sheetView showGridLines="0" tabSelected="1" zoomScale="90" zoomScaleNormal="90" workbookViewId="0"/>
  </sheetViews>
  <sheetFormatPr defaultRowHeight="14.5"/>
  <cols>
    <col min="1" max="1" width="1.7265625" customWidth="1"/>
    <col min="2" max="2" width="32.26953125" customWidth="1"/>
    <col min="3" max="7" width="11" customWidth="1"/>
    <col min="8" max="8" width="12" customWidth="1"/>
    <col min="12" max="12" width="24.1796875" customWidth="1"/>
    <col min="16" max="16" width="10.54296875" customWidth="1"/>
    <col min="17" max="17" width="11.453125" customWidth="1"/>
  </cols>
  <sheetData>
    <row r="1" spans="2:8">
      <c r="B1" t="s">
        <v>104</v>
      </c>
      <c r="D1" s="36"/>
      <c r="E1" s="36"/>
      <c r="F1" s="36"/>
      <c r="G1" s="36"/>
      <c r="H1" s="61">
        <v>44475</v>
      </c>
    </row>
    <row r="2" spans="2:8">
      <c r="H2" s="2" t="s">
        <v>105</v>
      </c>
    </row>
    <row r="3" spans="2:8" ht="26.25" customHeight="1">
      <c r="B3" s="167" t="s">
        <v>106</v>
      </c>
      <c r="C3" s="168"/>
      <c r="D3" s="168"/>
      <c r="E3" s="168"/>
      <c r="F3" s="168"/>
      <c r="G3" s="168"/>
      <c r="H3" s="169"/>
    </row>
    <row r="4" spans="2:8" ht="26.25" customHeight="1">
      <c r="B4" s="6"/>
      <c r="C4" s="124" t="s">
        <v>115</v>
      </c>
      <c r="D4" s="124" t="s">
        <v>116</v>
      </c>
      <c r="E4" s="7" t="s">
        <v>107</v>
      </c>
      <c r="F4" s="124" t="s">
        <v>117</v>
      </c>
      <c r="G4" s="124" t="s">
        <v>118</v>
      </c>
      <c r="H4" s="7" t="s">
        <v>107</v>
      </c>
    </row>
    <row r="5" spans="2:8" ht="26.25" customHeight="1">
      <c r="B5" s="3" t="s">
        <v>108</v>
      </c>
      <c r="C5" s="125">
        <v>2682</v>
      </c>
      <c r="D5" s="125">
        <v>1991</v>
      </c>
      <c r="E5" s="57">
        <v>0.34706177800100457</v>
      </c>
      <c r="F5" s="125">
        <v>23249</v>
      </c>
      <c r="G5" s="125">
        <v>13172</v>
      </c>
      <c r="H5" s="57">
        <v>0.76503188581840265</v>
      </c>
    </row>
    <row r="6" spans="2:8" ht="26.25" customHeight="1">
      <c r="B6" s="4" t="s">
        <v>109</v>
      </c>
      <c r="C6" s="126">
        <v>575</v>
      </c>
      <c r="D6" s="126">
        <v>433</v>
      </c>
      <c r="E6" s="58">
        <v>0.32794457274826794</v>
      </c>
      <c r="F6" s="126">
        <v>4820</v>
      </c>
      <c r="G6" s="126">
        <v>3391</v>
      </c>
      <c r="H6" s="58">
        <v>0.42140961368327923</v>
      </c>
    </row>
    <row r="7" spans="2:8" ht="26.25" customHeight="1">
      <c r="B7" s="4" t="s">
        <v>110</v>
      </c>
      <c r="C7" s="126">
        <v>110</v>
      </c>
      <c r="D7" s="126">
        <v>133</v>
      </c>
      <c r="E7" s="58">
        <v>-0.17293233082706772</v>
      </c>
      <c r="F7" s="126">
        <v>619</v>
      </c>
      <c r="G7" s="126">
        <v>693</v>
      </c>
      <c r="H7" s="58">
        <v>-0.10678210678210676</v>
      </c>
    </row>
    <row r="8" spans="2:8" ht="26.25" customHeight="1">
      <c r="B8" s="5" t="s">
        <v>111</v>
      </c>
      <c r="C8" s="126">
        <v>1997</v>
      </c>
      <c r="D8" s="126">
        <v>1425</v>
      </c>
      <c r="E8" s="59">
        <v>0.40140350877192987</v>
      </c>
      <c r="F8" s="126">
        <v>17810</v>
      </c>
      <c r="G8" s="126">
        <v>9088</v>
      </c>
      <c r="H8" s="59">
        <v>0.95972711267605626</v>
      </c>
    </row>
    <row r="9" spans="2:8" ht="26.25" customHeight="1">
      <c r="B9" s="3" t="s">
        <v>112</v>
      </c>
      <c r="C9" s="125">
        <v>99</v>
      </c>
      <c r="D9" s="125">
        <v>110</v>
      </c>
      <c r="E9" s="57">
        <v>-9.9999999999999978E-2</v>
      </c>
      <c r="F9" s="125">
        <v>1056</v>
      </c>
      <c r="G9" s="125">
        <v>1028</v>
      </c>
      <c r="H9" s="57">
        <v>2.7237354085603016E-2</v>
      </c>
    </row>
    <row r="10" spans="2:8" ht="26.25" customHeight="1">
      <c r="B10" s="8" t="s">
        <v>113</v>
      </c>
      <c r="C10" s="127">
        <v>2781</v>
      </c>
      <c r="D10" s="127">
        <v>2101</v>
      </c>
      <c r="E10" s="60">
        <v>0.32365540218943356</v>
      </c>
      <c r="F10" s="127">
        <v>24305</v>
      </c>
      <c r="G10" s="127">
        <v>14200</v>
      </c>
      <c r="H10" s="60">
        <v>0.71161971830985915</v>
      </c>
    </row>
    <row r="11" spans="2:8" ht="26.25" customHeight="1">
      <c r="B11" s="129" t="s">
        <v>114</v>
      </c>
    </row>
    <row r="12" spans="2:8" ht="15" customHeight="1"/>
    <row r="18" spans="16:16">
      <c r="P18" s="38"/>
    </row>
  </sheetData>
  <mergeCells count="1">
    <mergeCell ref="B3:H3"/>
  </mergeCells>
  <conditionalFormatting sqref="E9 H9">
    <cfRule type="cellIs" dxfId="2" priority="2" operator="lessThan">
      <formula>0</formula>
    </cfRule>
  </conditionalFormatting>
  <conditionalFormatting sqref="H10 E10 E5:E7 H5:H7">
    <cfRule type="cellIs" dxfId="1" priority="3" operator="lessThan">
      <formula>0</formula>
    </cfRule>
  </conditionalFormatting>
  <conditionalFormatting sqref="E8 H8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R11" sqref="R11"/>
    </sheetView>
  </sheetViews>
  <sheetFormatPr defaultRowHeight="14.5"/>
  <cols>
    <col min="1" max="1" width="1.1796875" customWidth="1"/>
    <col min="2" max="2" width="9.1796875" customWidth="1"/>
    <col min="3" max="3" width="16.81640625" customWidth="1"/>
    <col min="4" max="4" width="9" customWidth="1"/>
    <col min="5" max="5" width="11" customWidth="1"/>
    <col min="6" max="6" width="9" customWidth="1"/>
    <col min="7" max="7" width="12.81640625" customWidth="1"/>
    <col min="8" max="9" width="9" customWidth="1"/>
    <col min="10" max="10" width="9.81640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O1" s="61">
        <v>44475</v>
      </c>
    </row>
    <row r="2" spans="2:15" ht="14.5" customHeight="1">
      <c r="B2" s="199" t="s">
        <v>20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2:15" ht="14.5" customHeight="1">
      <c r="B3" s="200" t="s">
        <v>21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2:15" ht="14.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37</v>
      </c>
    </row>
    <row r="5" spans="2:15" ht="14.25" customHeight="1">
      <c r="B5" s="187" t="s">
        <v>0</v>
      </c>
      <c r="C5" s="187" t="s">
        <v>1</v>
      </c>
      <c r="D5" s="189" t="s">
        <v>91</v>
      </c>
      <c r="E5" s="190"/>
      <c r="F5" s="190"/>
      <c r="G5" s="190"/>
      <c r="H5" s="191"/>
      <c r="I5" s="190" t="s">
        <v>84</v>
      </c>
      <c r="J5" s="190"/>
      <c r="K5" s="189" t="s">
        <v>92</v>
      </c>
      <c r="L5" s="190"/>
      <c r="M5" s="190"/>
      <c r="N5" s="190"/>
      <c r="O5" s="191"/>
    </row>
    <row r="6" spans="2:15" ht="14.5" customHeight="1">
      <c r="B6" s="188"/>
      <c r="C6" s="188"/>
      <c r="D6" s="201" t="s">
        <v>93</v>
      </c>
      <c r="E6" s="202"/>
      <c r="F6" s="202"/>
      <c r="G6" s="202"/>
      <c r="H6" s="203"/>
      <c r="I6" s="202" t="s">
        <v>86</v>
      </c>
      <c r="J6" s="202"/>
      <c r="K6" s="201" t="s">
        <v>94</v>
      </c>
      <c r="L6" s="202"/>
      <c r="M6" s="202"/>
      <c r="N6" s="202"/>
      <c r="O6" s="203"/>
    </row>
    <row r="7" spans="2:15" ht="14.5" customHeight="1">
      <c r="B7" s="188"/>
      <c r="C7" s="188"/>
      <c r="D7" s="183">
        <v>2021</v>
      </c>
      <c r="E7" s="184"/>
      <c r="F7" s="192">
        <v>2020</v>
      </c>
      <c r="G7" s="192"/>
      <c r="H7" s="194" t="s">
        <v>23</v>
      </c>
      <c r="I7" s="196">
        <v>2021</v>
      </c>
      <c r="J7" s="183" t="s">
        <v>95</v>
      </c>
      <c r="K7" s="183">
        <v>2021</v>
      </c>
      <c r="L7" s="184"/>
      <c r="M7" s="192">
        <v>2020</v>
      </c>
      <c r="N7" s="184"/>
      <c r="O7" s="174" t="s">
        <v>23</v>
      </c>
    </row>
    <row r="8" spans="2:15" ht="14.5" customHeight="1">
      <c r="B8" s="175" t="s">
        <v>24</v>
      </c>
      <c r="C8" s="175" t="s">
        <v>25</v>
      </c>
      <c r="D8" s="185"/>
      <c r="E8" s="186"/>
      <c r="F8" s="193"/>
      <c r="G8" s="193"/>
      <c r="H8" s="195"/>
      <c r="I8" s="197"/>
      <c r="J8" s="198"/>
      <c r="K8" s="185"/>
      <c r="L8" s="186"/>
      <c r="M8" s="193"/>
      <c r="N8" s="186"/>
      <c r="O8" s="174"/>
    </row>
    <row r="9" spans="2:15" ht="14.25" customHeight="1">
      <c r="B9" s="175"/>
      <c r="C9" s="175"/>
      <c r="D9" s="164" t="s">
        <v>26</v>
      </c>
      <c r="E9" s="160" t="s">
        <v>2</v>
      </c>
      <c r="F9" s="163" t="s">
        <v>26</v>
      </c>
      <c r="G9" s="52" t="s">
        <v>2</v>
      </c>
      <c r="H9" s="177" t="s">
        <v>27</v>
      </c>
      <c r="I9" s="53" t="s">
        <v>26</v>
      </c>
      <c r="J9" s="179" t="s">
        <v>96</v>
      </c>
      <c r="K9" s="164" t="s">
        <v>26</v>
      </c>
      <c r="L9" s="51" t="s">
        <v>2</v>
      </c>
      <c r="M9" s="163" t="s">
        <v>26</v>
      </c>
      <c r="N9" s="51" t="s">
        <v>2</v>
      </c>
      <c r="O9" s="181" t="s">
        <v>27</v>
      </c>
    </row>
    <row r="10" spans="2:15" ht="14.5" customHeight="1">
      <c r="B10" s="176"/>
      <c r="C10" s="176"/>
      <c r="D10" s="161" t="s">
        <v>28</v>
      </c>
      <c r="E10" s="162" t="s">
        <v>29</v>
      </c>
      <c r="F10" s="49" t="s">
        <v>28</v>
      </c>
      <c r="G10" s="50" t="s">
        <v>29</v>
      </c>
      <c r="H10" s="178"/>
      <c r="I10" s="54" t="s">
        <v>28</v>
      </c>
      <c r="J10" s="180"/>
      <c r="K10" s="161" t="s">
        <v>28</v>
      </c>
      <c r="L10" s="162" t="s">
        <v>29</v>
      </c>
      <c r="M10" s="49" t="s">
        <v>28</v>
      </c>
      <c r="N10" s="162" t="s">
        <v>29</v>
      </c>
      <c r="O10" s="182"/>
    </row>
    <row r="11" spans="2:15" ht="14.5" customHeight="1">
      <c r="B11" s="62">
        <v>1</v>
      </c>
      <c r="C11" s="63" t="s">
        <v>3</v>
      </c>
      <c r="D11" s="64">
        <v>580</v>
      </c>
      <c r="E11" s="109">
        <v>0.2162565249813572</v>
      </c>
      <c r="F11" s="64">
        <v>518</v>
      </c>
      <c r="G11" s="69">
        <v>0.26017076845806125</v>
      </c>
      <c r="H11" s="67">
        <v>0.11969111969111967</v>
      </c>
      <c r="I11" s="68">
        <v>564</v>
      </c>
      <c r="J11" s="69">
        <v>2.8368794326241176E-2</v>
      </c>
      <c r="K11" s="64">
        <v>5611</v>
      </c>
      <c r="L11" s="109">
        <v>0.24134371370811647</v>
      </c>
      <c r="M11" s="64">
        <v>2852</v>
      </c>
      <c r="N11" s="69">
        <v>0.21651989067719404</v>
      </c>
      <c r="O11" s="67">
        <v>0.96739130434782616</v>
      </c>
    </row>
    <row r="12" spans="2:15" ht="14.5" customHeight="1">
      <c r="B12" s="70">
        <v>2</v>
      </c>
      <c r="C12" s="71" t="s">
        <v>9</v>
      </c>
      <c r="D12" s="72">
        <v>403</v>
      </c>
      <c r="E12" s="114">
        <v>0.15026099925428785</v>
      </c>
      <c r="F12" s="72">
        <v>292</v>
      </c>
      <c r="G12" s="84">
        <v>0.14665996986438976</v>
      </c>
      <c r="H12" s="74">
        <v>0.38013698630136994</v>
      </c>
      <c r="I12" s="95">
        <v>345</v>
      </c>
      <c r="J12" s="84">
        <v>0.1681159420289855</v>
      </c>
      <c r="K12" s="72">
        <v>4132</v>
      </c>
      <c r="L12" s="114">
        <v>0.17772807432577745</v>
      </c>
      <c r="M12" s="72">
        <v>2060</v>
      </c>
      <c r="N12" s="84">
        <v>0.15639234740358335</v>
      </c>
      <c r="O12" s="74">
        <v>1.0058252427184464</v>
      </c>
    </row>
    <row r="13" spans="2:15" ht="14.5" customHeight="1">
      <c r="B13" s="70">
        <v>3</v>
      </c>
      <c r="C13" s="71" t="s">
        <v>4</v>
      </c>
      <c r="D13" s="72">
        <v>489</v>
      </c>
      <c r="E13" s="114">
        <v>0.18232662192393737</v>
      </c>
      <c r="F13" s="72">
        <v>336</v>
      </c>
      <c r="G13" s="84">
        <v>0.16875941737820191</v>
      </c>
      <c r="H13" s="74">
        <v>0.45535714285714279</v>
      </c>
      <c r="I13" s="95">
        <v>260</v>
      </c>
      <c r="J13" s="84">
        <v>0.88076923076923075</v>
      </c>
      <c r="K13" s="72">
        <v>3669</v>
      </c>
      <c r="L13" s="114">
        <v>0.15781323927910879</v>
      </c>
      <c r="M13" s="72">
        <v>2276</v>
      </c>
      <c r="N13" s="84">
        <v>0.17279076829638626</v>
      </c>
      <c r="O13" s="74">
        <v>0.61203866432337439</v>
      </c>
    </row>
    <row r="14" spans="2:15" ht="14.5" customHeight="1">
      <c r="B14" s="70">
        <v>4</v>
      </c>
      <c r="C14" s="71" t="s">
        <v>8</v>
      </c>
      <c r="D14" s="72">
        <v>563</v>
      </c>
      <c r="E14" s="114">
        <v>0.2099179716629381</v>
      </c>
      <c r="F14" s="72">
        <v>341</v>
      </c>
      <c r="G14" s="84">
        <v>0.17127071823204421</v>
      </c>
      <c r="H14" s="74">
        <v>0.65102639296187692</v>
      </c>
      <c r="I14" s="95">
        <v>228</v>
      </c>
      <c r="J14" s="84">
        <v>1.4692982456140351</v>
      </c>
      <c r="K14" s="72">
        <v>3476</v>
      </c>
      <c r="L14" s="114">
        <v>0.14951180695943911</v>
      </c>
      <c r="M14" s="72">
        <v>2115</v>
      </c>
      <c r="N14" s="84">
        <v>0.16056787124202854</v>
      </c>
      <c r="O14" s="74">
        <v>0.643498817966903</v>
      </c>
    </row>
    <row r="15" spans="2:15" ht="14.5" customHeight="1">
      <c r="B15" s="70">
        <v>5</v>
      </c>
      <c r="C15" s="71" t="s">
        <v>10</v>
      </c>
      <c r="D15" s="72">
        <v>219</v>
      </c>
      <c r="E15" s="114">
        <v>8.1655480984340043E-2</v>
      </c>
      <c r="F15" s="72">
        <v>282</v>
      </c>
      <c r="G15" s="76">
        <v>0.14163736815670516</v>
      </c>
      <c r="H15" s="74">
        <v>-0.22340425531914898</v>
      </c>
      <c r="I15" s="75">
        <v>121</v>
      </c>
      <c r="J15" s="76">
        <v>0.80991735537190079</v>
      </c>
      <c r="K15" s="72">
        <v>3321</v>
      </c>
      <c r="L15" s="114">
        <v>0.14284485354208784</v>
      </c>
      <c r="M15" s="72">
        <v>1985</v>
      </c>
      <c r="N15" s="76">
        <v>0.150698451260249</v>
      </c>
      <c r="O15" s="74">
        <v>0.67304785894206542</v>
      </c>
    </row>
    <row r="16" spans="2:15" ht="14.5" customHeight="1">
      <c r="B16" s="70">
        <v>6</v>
      </c>
      <c r="C16" s="71" t="s">
        <v>12</v>
      </c>
      <c r="D16" s="72">
        <v>163</v>
      </c>
      <c r="E16" s="114">
        <v>6.077554064131245E-2</v>
      </c>
      <c r="F16" s="72">
        <v>95</v>
      </c>
      <c r="G16" s="76">
        <v>4.7714716223003516E-2</v>
      </c>
      <c r="H16" s="74">
        <v>0.71578947368421053</v>
      </c>
      <c r="I16" s="75">
        <v>216</v>
      </c>
      <c r="J16" s="76">
        <v>-0.24537037037037035</v>
      </c>
      <c r="K16" s="72">
        <v>1537</v>
      </c>
      <c r="L16" s="114">
        <v>6.6110370338509181E-2</v>
      </c>
      <c r="M16" s="72">
        <v>1044</v>
      </c>
      <c r="N16" s="76">
        <v>7.9259034315214097E-2</v>
      </c>
      <c r="O16" s="74">
        <v>0.47222222222222232</v>
      </c>
    </row>
    <row r="17" spans="2:15" ht="14.5" customHeight="1">
      <c r="B17" s="70">
        <v>7</v>
      </c>
      <c r="C17" s="71" t="s">
        <v>11</v>
      </c>
      <c r="D17" s="72">
        <v>173</v>
      </c>
      <c r="E17" s="114">
        <v>6.4504101416853088E-2</v>
      </c>
      <c r="F17" s="72">
        <v>91</v>
      </c>
      <c r="G17" s="84">
        <v>4.5705675539929685E-2</v>
      </c>
      <c r="H17" s="74">
        <v>0.90109890109890101</v>
      </c>
      <c r="I17" s="95">
        <v>106</v>
      </c>
      <c r="J17" s="84">
        <v>0.63207547169811318</v>
      </c>
      <c r="K17" s="72">
        <v>1030</v>
      </c>
      <c r="L17" s="114">
        <v>4.4302980773366599E-2</v>
      </c>
      <c r="M17" s="72">
        <v>585</v>
      </c>
      <c r="N17" s="84">
        <v>4.4412389918007895E-2</v>
      </c>
      <c r="O17" s="74">
        <v>0.76068376068376065</v>
      </c>
    </row>
    <row r="18" spans="2:15">
      <c r="B18" s="172" t="s">
        <v>64</v>
      </c>
      <c r="C18" s="173"/>
      <c r="D18" s="45">
        <f>SUM(D11:D17)</f>
        <v>2590</v>
      </c>
      <c r="E18" s="29">
        <f>D18/D20</f>
        <v>0.96569724086502606</v>
      </c>
      <c r="F18" s="27">
        <f>SUM(F11:F17)</f>
        <v>1955</v>
      </c>
      <c r="G18" s="29">
        <f>F18/F20</f>
        <v>0.98191863385233547</v>
      </c>
      <c r="H18" s="43">
        <f>D18/F18-1</f>
        <v>0.32480818414322243</v>
      </c>
      <c r="I18" s="27">
        <f>SUM(I11:I17)</f>
        <v>1840</v>
      </c>
      <c r="J18" s="29">
        <f>D18/I18-1</f>
        <v>0.40760869565217384</v>
      </c>
      <c r="K18" s="27">
        <f>SUM(K11:K17)</f>
        <v>22776</v>
      </c>
      <c r="L18" s="29">
        <f>K18/K20</f>
        <v>0.97965503892640549</v>
      </c>
      <c r="M18" s="27">
        <f>SUM(M11:M17)</f>
        <v>12917</v>
      </c>
      <c r="N18" s="29">
        <f>M18/M20</f>
        <v>0.98064075311266319</v>
      </c>
      <c r="O18" s="43">
        <f>K18/M18-1</f>
        <v>0.76325772238135792</v>
      </c>
    </row>
    <row r="19" spans="2:15">
      <c r="B19" s="172" t="s">
        <v>30</v>
      </c>
      <c r="C19" s="173"/>
      <c r="D19" s="27">
        <f>D20-D18</f>
        <v>92</v>
      </c>
      <c r="E19" s="29">
        <f>D19/D20</f>
        <v>3.4302759134973902E-2</v>
      </c>
      <c r="F19" s="27">
        <f>F20-F18</f>
        <v>36</v>
      </c>
      <c r="G19" s="29">
        <f>F19/F20</f>
        <v>1.808136614766449E-2</v>
      </c>
      <c r="H19" s="43">
        <f>D19/F19-1</f>
        <v>1.5555555555555554</v>
      </c>
      <c r="I19" s="27">
        <f>I20-I18</f>
        <v>41</v>
      </c>
      <c r="J19" s="29">
        <f>D19/I19-1</f>
        <v>1.2439024390243905</v>
      </c>
      <c r="K19" s="27">
        <f>K20-K18</f>
        <v>473</v>
      </c>
      <c r="L19" s="44">
        <f>K19/K20</f>
        <v>2.0344961073594563E-2</v>
      </c>
      <c r="M19" s="27">
        <f>M20-M18</f>
        <v>255</v>
      </c>
      <c r="N19" s="29">
        <f>M19/M20</f>
        <v>1.9359246887336774E-2</v>
      </c>
      <c r="O19" s="43">
        <f>K19/M19-1</f>
        <v>0.8549019607843138</v>
      </c>
    </row>
    <row r="20" spans="2:15">
      <c r="B20" s="170" t="s">
        <v>31</v>
      </c>
      <c r="C20" s="171"/>
      <c r="D20" s="46">
        <v>2682</v>
      </c>
      <c r="E20" s="77">
        <v>1</v>
      </c>
      <c r="F20" s="46">
        <v>1991</v>
      </c>
      <c r="G20" s="78">
        <v>1</v>
      </c>
      <c r="H20" s="41">
        <v>0.34706177800100457</v>
      </c>
      <c r="I20" s="47">
        <v>1881</v>
      </c>
      <c r="J20" s="42">
        <v>0.42583732057416257</v>
      </c>
      <c r="K20" s="46">
        <v>23249</v>
      </c>
      <c r="L20" s="77">
        <v>1</v>
      </c>
      <c r="M20" s="46">
        <v>13172</v>
      </c>
      <c r="N20" s="78">
        <v>1</v>
      </c>
      <c r="O20" s="41">
        <v>0.76503188581840265</v>
      </c>
    </row>
    <row r="21" spans="2:15">
      <c r="B21" s="48" t="s">
        <v>44</v>
      </c>
    </row>
    <row r="22" spans="2:15">
      <c r="B22" s="139" t="s">
        <v>73</v>
      </c>
    </row>
    <row r="23" spans="2:15">
      <c r="B23" s="142" t="s">
        <v>74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2" priority="93" operator="lessThan">
      <formula>0</formula>
    </cfRule>
  </conditionalFormatting>
  <conditionalFormatting sqref="H19">
    <cfRule type="cellIs" dxfId="131" priority="94" operator="lessThan">
      <formula>0</formula>
    </cfRule>
  </conditionalFormatting>
  <conditionalFormatting sqref="J18:J19">
    <cfRule type="cellIs" dxfId="130" priority="92" operator="lessThan">
      <formula>0</formula>
    </cfRule>
  </conditionalFormatting>
  <conditionalFormatting sqref="O19">
    <cfRule type="cellIs" dxfId="129" priority="91" operator="lessThan">
      <formula>0</formula>
    </cfRule>
  </conditionalFormatting>
  <conditionalFormatting sqref="O18">
    <cfRule type="cellIs" dxfId="128" priority="90" operator="lessThan">
      <formula>0</formula>
    </cfRule>
  </conditionalFormatting>
  <conditionalFormatting sqref="O20 J20 H20">
    <cfRule type="cellIs" dxfId="127" priority="13" operator="lessThan">
      <formula>0</formula>
    </cfRule>
  </conditionalFormatting>
  <conditionalFormatting sqref="H11:H15 J11:J15 O11:O15">
    <cfRule type="cellIs" dxfId="126" priority="6" operator="lessThan">
      <formula>0</formula>
    </cfRule>
  </conditionalFormatting>
  <conditionalFormatting sqref="H16:H17 J16:J17 O16:O17">
    <cfRule type="cellIs" dxfId="125" priority="5" operator="lessThan">
      <formula>0</formula>
    </cfRule>
  </conditionalFormatting>
  <conditionalFormatting sqref="D11:E17 G11:J17 L11:L17 N11:O17">
    <cfRule type="cellIs" dxfId="124" priority="4" operator="equal">
      <formula>0</formula>
    </cfRule>
  </conditionalFormatting>
  <conditionalFormatting sqref="F11:F17">
    <cfRule type="cellIs" dxfId="123" priority="3" operator="equal">
      <formula>0</formula>
    </cfRule>
  </conditionalFormatting>
  <conditionalFormatting sqref="K11:K17">
    <cfRule type="cellIs" dxfId="122" priority="2" operator="equal">
      <formula>0</formula>
    </cfRule>
  </conditionalFormatting>
  <conditionalFormatting sqref="M11:M17">
    <cfRule type="cellIs" dxfId="12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/>
  </sheetViews>
  <sheetFormatPr defaultRowHeight="14.5"/>
  <cols>
    <col min="1" max="1" width="1.26953125" customWidth="1"/>
    <col min="2" max="2" width="15.453125" bestFit="1" customWidth="1"/>
    <col min="3" max="3" width="17.81640625" customWidth="1"/>
    <col min="4" max="8" width="9" customWidth="1"/>
    <col min="9" max="9" width="9" style="1" customWidth="1"/>
    <col min="10" max="10" width="9.7265625" customWidth="1"/>
    <col min="11" max="14" width="9" customWidth="1"/>
    <col min="15" max="15" width="11.54296875" customWidth="1"/>
  </cols>
  <sheetData>
    <row r="1" spans="2:15">
      <c r="B1" t="s">
        <v>7</v>
      </c>
      <c r="E1" s="36"/>
      <c r="I1"/>
      <c r="O1" s="61">
        <v>44475</v>
      </c>
    </row>
    <row r="2" spans="2:15" ht="14.5" customHeight="1">
      <c r="B2" s="199" t="s">
        <v>20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"/>
    </row>
    <row r="3" spans="2:15" ht="14.5" customHeight="1">
      <c r="B3" s="200" t="s">
        <v>21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9" t="s">
        <v>37</v>
      </c>
    </row>
    <row r="4" spans="2:15" ht="14.5" customHeight="1">
      <c r="B4" s="187" t="s">
        <v>22</v>
      </c>
      <c r="C4" s="187" t="s">
        <v>1</v>
      </c>
      <c r="D4" s="189" t="s">
        <v>91</v>
      </c>
      <c r="E4" s="190"/>
      <c r="F4" s="190"/>
      <c r="G4" s="190"/>
      <c r="H4" s="191"/>
      <c r="I4" s="190" t="s">
        <v>84</v>
      </c>
      <c r="J4" s="190"/>
      <c r="K4" s="189" t="s">
        <v>92</v>
      </c>
      <c r="L4" s="190"/>
      <c r="M4" s="190"/>
      <c r="N4" s="190"/>
      <c r="O4" s="191"/>
    </row>
    <row r="5" spans="2:15" ht="14.5" customHeight="1">
      <c r="B5" s="188"/>
      <c r="C5" s="188"/>
      <c r="D5" s="201" t="s">
        <v>93</v>
      </c>
      <c r="E5" s="202"/>
      <c r="F5" s="202"/>
      <c r="G5" s="202"/>
      <c r="H5" s="203"/>
      <c r="I5" s="202" t="s">
        <v>86</v>
      </c>
      <c r="J5" s="202"/>
      <c r="K5" s="201" t="s">
        <v>94</v>
      </c>
      <c r="L5" s="202"/>
      <c r="M5" s="202"/>
      <c r="N5" s="202"/>
      <c r="O5" s="203"/>
    </row>
    <row r="6" spans="2:15" ht="14.5" customHeight="1">
      <c r="B6" s="188"/>
      <c r="C6" s="204"/>
      <c r="D6" s="183">
        <v>2021</v>
      </c>
      <c r="E6" s="184"/>
      <c r="F6" s="192">
        <v>2020</v>
      </c>
      <c r="G6" s="192"/>
      <c r="H6" s="194" t="s">
        <v>23</v>
      </c>
      <c r="I6" s="196">
        <v>2021</v>
      </c>
      <c r="J6" s="183" t="s">
        <v>95</v>
      </c>
      <c r="K6" s="183">
        <v>2021</v>
      </c>
      <c r="L6" s="184"/>
      <c r="M6" s="192">
        <v>2020</v>
      </c>
      <c r="N6" s="184"/>
      <c r="O6" s="174" t="s">
        <v>23</v>
      </c>
    </row>
    <row r="7" spans="2:15" ht="14.5" customHeight="1">
      <c r="B7" s="175" t="s">
        <v>22</v>
      </c>
      <c r="C7" s="205" t="s">
        <v>25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4.5" customHeight="1">
      <c r="B8" s="175"/>
      <c r="C8" s="205"/>
      <c r="D8" s="164" t="s">
        <v>26</v>
      </c>
      <c r="E8" s="160" t="s">
        <v>2</v>
      </c>
      <c r="F8" s="163" t="s">
        <v>26</v>
      </c>
      <c r="G8" s="52" t="s">
        <v>2</v>
      </c>
      <c r="H8" s="177" t="s">
        <v>27</v>
      </c>
      <c r="I8" s="53" t="s">
        <v>26</v>
      </c>
      <c r="J8" s="179" t="s">
        <v>96</v>
      </c>
      <c r="K8" s="164" t="s">
        <v>26</v>
      </c>
      <c r="L8" s="51" t="s">
        <v>2</v>
      </c>
      <c r="M8" s="163" t="s">
        <v>26</v>
      </c>
      <c r="N8" s="51" t="s">
        <v>2</v>
      </c>
      <c r="O8" s="181" t="s">
        <v>27</v>
      </c>
    </row>
    <row r="9" spans="2:15" ht="14.5" customHeight="1">
      <c r="B9" s="176"/>
      <c r="C9" s="206"/>
      <c r="D9" s="161" t="s">
        <v>28</v>
      </c>
      <c r="E9" s="162" t="s">
        <v>29</v>
      </c>
      <c r="F9" s="49" t="s">
        <v>28</v>
      </c>
      <c r="G9" s="50" t="s">
        <v>29</v>
      </c>
      <c r="H9" s="178"/>
      <c r="I9" s="54" t="s">
        <v>28</v>
      </c>
      <c r="J9" s="180"/>
      <c r="K9" s="161" t="s">
        <v>28</v>
      </c>
      <c r="L9" s="162" t="s">
        <v>29</v>
      </c>
      <c r="M9" s="49" t="s">
        <v>28</v>
      </c>
      <c r="N9" s="162" t="s">
        <v>29</v>
      </c>
      <c r="O9" s="182"/>
    </row>
    <row r="10" spans="2:15" ht="14.5" customHeight="1">
      <c r="B10" s="70"/>
      <c r="C10" s="63" t="s">
        <v>12</v>
      </c>
      <c r="D10" s="79">
        <v>96</v>
      </c>
      <c r="E10" s="65">
        <v>0.44444444444444442</v>
      </c>
      <c r="F10" s="80">
        <v>69</v>
      </c>
      <c r="G10" s="66">
        <v>0.31797235023041476</v>
      </c>
      <c r="H10" s="67">
        <v>0.39130434782608692</v>
      </c>
      <c r="I10" s="80">
        <v>88</v>
      </c>
      <c r="J10" s="69">
        <v>9.0909090909090828E-2</v>
      </c>
      <c r="K10" s="79">
        <v>771</v>
      </c>
      <c r="L10" s="65">
        <v>0.42976588628762541</v>
      </c>
      <c r="M10" s="80">
        <v>663</v>
      </c>
      <c r="N10" s="66">
        <v>0.42829457364341084</v>
      </c>
      <c r="O10" s="67">
        <v>0.16289592760181004</v>
      </c>
    </row>
    <row r="11" spans="2:15" ht="14.5" customHeight="1">
      <c r="B11" s="70"/>
      <c r="C11" s="71" t="s">
        <v>4</v>
      </c>
      <c r="D11" s="81">
        <v>48</v>
      </c>
      <c r="E11" s="73">
        <v>0.22222222222222221</v>
      </c>
      <c r="F11" s="82">
        <v>64</v>
      </c>
      <c r="G11" s="83">
        <v>0.29493087557603687</v>
      </c>
      <c r="H11" s="74">
        <v>-0.25</v>
      </c>
      <c r="I11" s="82">
        <v>57</v>
      </c>
      <c r="J11" s="84">
        <v>-0.15789473684210531</v>
      </c>
      <c r="K11" s="81">
        <v>380</v>
      </c>
      <c r="L11" s="73">
        <v>0.21181716833890746</v>
      </c>
      <c r="M11" s="82">
        <v>315</v>
      </c>
      <c r="N11" s="83">
        <v>0.20348837209302326</v>
      </c>
      <c r="O11" s="74">
        <v>0.20634920634920628</v>
      </c>
    </row>
    <row r="12" spans="2:15" ht="14.5" customHeight="1">
      <c r="B12" s="70"/>
      <c r="C12" s="71" t="s">
        <v>9</v>
      </c>
      <c r="D12" s="81">
        <v>37</v>
      </c>
      <c r="E12" s="73">
        <v>0.17129629629629631</v>
      </c>
      <c r="F12" s="82">
        <v>49</v>
      </c>
      <c r="G12" s="83">
        <v>0.22580645161290322</v>
      </c>
      <c r="H12" s="74">
        <v>-0.24489795918367352</v>
      </c>
      <c r="I12" s="82">
        <v>29</v>
      </c>
      <c r="J12" s="84">
        <v>0.27586206896551735</v>
      </c>
      <c r="K12" s="81">
        <v>344</v>
      </c>
      <c r="L12" s="73">
        <v>0.19175027870680045</v>
      </c>
      <c r="M12" s="82">
        <v>305</v>
      </c>
      <c r="N12" s="83">
        <v>0.19702842377260982</v>
      </c>
      <c r="O12" s="74">
        <v>0.12786885245901636</v>
      </c>
    </row>
    <row r="13" spans="2:15" ht="14.5" customHeight="1">
      <c r="B13" s="70"/>
      <c r="C13" s="71" t="s">
        <v>42</v>
      </c>
      <c r="D13" s="81">
        <v>15</v>
      </c>
      <c r="E13" s="73">
        <v>6.9444444444444448E-2</v>
      </c>
      <c r="F13" s="82">
        <v>9</v>
      </c>
      <c r="G13" s="83">
        <v>4.1474654377880185E-2</v>
      </c>
      <c r="H13" s="74">
        <v>0.66666666666666674</v>
      </c>
      <c r="I13" s="82">
        <v>8</v>
      </c>
      <c r="J13" s="84">
        <v>0.875</v>
      </c>
      <c r="K13" s="81">
        <v>89</v>
      </c>
      <c r="L13" s="73">
        <v>4.9609810479375696E-2</v>
      </c>
      <c r="M13" s="82">
        <v>80</v>
      </c>
      <c r="N13" s="83">
        <v>5.1679586563307491E-2</v>
      </c>
      <c r="O13" s="74">
        <v>0.11250000000000004</v>
      </c>
    </row>
    <row r="14" spans="2:15" ht="14.5" customHeight="1">
      <c r="B14" s="111"/>
      <c r="C14" s="71" t="s">
        <v>3</v>
      </c>
      <c r="D14" s="81">
        <v>5</v>
      </c>
      <c r="E14" s="73">
        <v>2.3148148148148147E-2</v>
      </c>
      <c r="F14" s="82">
        <v>8</v>
      </c>
      <c r="G14" s="83">
        <v>3.6866359447004608E-2</v>
      </c>
      <c r="H14" s="74">
        <v>-0.375</v>
      </c>
      <c r="I14" s="82">
        <v>3</v>
      </c>
      <c r="J14" s="84">
        <v>0.66666666666666674</v>
      </c>
      <c r="K14" s="81">
        <v>62</v>
      </c>
      <c r="L14" s="73">
        <v>3.4559643255295432E-2</v>
      </c>
      <c r="M14" s="82">
        <v>96</v>
      </c>
      <c r="N14" s="83">
        <v>6.2015503875968991E-2</v>
      </c>
      <c r="O14" s="74">
        <v>-0.35416666666666663</v>
      </c>
    </row>
    <row r="15" spans="2:15" ht="14.5" customHeight="1">
      <c r="B15" s="70"/>
      <c r="C15" s="71" t="s">
        <v>11</v>
      </c>
      <c r="D15" s="81">
        <v>9</v>
      </c>
      <c r="E15" s="73">
        <v>4.1666666666666664E-2</v>
      </c>
      <c r="F15" s="82">
        <v>14</v>
      </c>
      <c r="G15" s="83">
        <v>6.4516129032258063E-2</v>
      </c>
      <c r="H15" s="74">
        <v>-0.3571428571428571</v>
      </c>
      <c r="I15" s="82">
        <v>13</v>
      </c>
      <c r="J15" s="84">
        <v>-0.30769230769230771</v>
      </c>
      <c r="K15" s="81">
        <v>45</v>
      </c>
      <c r="L15" s="73">
        <v>2.508361204013378E-2</v>
      </c>
      <c r="M15" s="82">
        <v>41</v>
      </c>
      <c r="N15" s="83">
        <v>2.6485788113695091E-2</v>
      </c>
      <c r="O15" s="74">
        <v>9.7560975609756184E-2</v>
      </c>
    </row>
    <row r="16" spans="2:15" ht="14.5" customHeight="1">
      <c r="B16" s="70"/>
      <c r="C16" s="71" t="s">
        <v>72</v>
      </c>
      <c r="D16" s="81">
        <v>1</v>
      </c>
      <c r="E16" s="73">
        <v>4.6296296296296294E-3</v>
      </c>
      <c r="F16" s="82">
        <v>0</v>
      </c>
      <c r="G16" s="83">
        <v>0</v>
      </c>
      <c r="H16" s="74"/>
      <c r="I16" s="82">
        <v>4</v>
      </c>
      <c r="J16" s="84">
        <v>-0.75</v>
      </c>
      <c r="K16" s="81">
        <v>20</v>
      </c>
      <c r="L16" s="73">
        <v>1.1148272017837236E-2</v>
      </c>
      <c r="M16" s="82">
        <v>3</v>
      </c>
      <c r="N16" s="83">
        <v>1.937984496124031E-3</v>
      </c>
      <c r="O16" s="74">
        <v>5.666666666666667</v>
      </c>
    </row>
    <row r="17" spans="2:15" ht="14.5" customHeight="1">
      <c r="B17" s="128"/>
      <c r="C17" s="85" t="s">
        <v>30</v>
      </c>
      <c r="D17" s="86">
        <v>5</v>
      </c>
      <c r="E17" s="87">
        <v>2.3148148148148147E-2</v>
      </c>
      <c r="F17" s="86">
        <v>4</v>
      </c>
      <c r="G17" s="87">
        <v>1.8433179723502304E-2</v>
      </c>
      <c r="H17" s="88">
        <v>0.25</v>
      </c>
      <c r="I17" s="86">
        <v>17</v>
      </c>
      <c r="J17" s="87">
        <v>7.9069767441860464E-2</v>
      </c>
      <c r="K17" s="86">
        <v>83</v>
      </c>
      <c r="L17" s="87">
        <v>4.6265328874024528E-2</v>
      </c>
      <c r="M17" s="86">
        <v>45</v>
      </c>
      <c r="N17" s="87">
        <v>2.9069767441860465E-2</v>
      </c>
      <c r="O17" s="89">
        <v>0.84444444444444455</v>
      </c>
    </row>
    <row r="18" spans="2:15" ht="14.5" customHeight="1">
      <c r="B18" s="23" t="s">
        <v>5</v>
      </c>
      <c r="C18" s="90" t="s">
        <v>31</v>
      </c>
      <c r="D18" s="91">
        <v>216</v>
      </c>
      <c r="E18" s="15">
        <v>1</v>
      </c>
      <c r="F18" s="91">
        <v>217</v>
      </c>
      <c r="G18" s="15">
        <v>1</v>
      </c>
      <c r="H18" s="16">
        <v>-4.6082949308755561E-3</v>
      </c>
      <c r="I18" s="91">
        <v>215</v>
      </c>
      <c r="J18" s="17">
        <v>4.6511627906977715E-3</v>
      </c>
      <c r="K18" s="91">
        <v>1794</v>
      </c>
      <c r="L18" s="15">
        <v>1</v>
      </c>
      <c r="M18" s="91">
        <v>1548</v>
      </c>
      <c r="N18" s="17">
        <v>0.99999999999999989</v>
      </c>
      <c r="O18" s="19">
        <v>0.1589147286821706</v>
      </c>
    </row>
    <row r="19" spans="2:15" ht="14.5" customHeight="1">
      <c r="B19" s="70"/>
      <c r="C19" s="63" t="s">
        <v>3</v>
      </c>
      <c r="D19" s="79">
        <v>575</v>
      </c>
      <c r="E19" s="65">
        <v>0.23354995938261575</v>
      </c>
      <c r="F19" s="80">
        <v>510</v>
      </c>
      <c r="G19" s="66">
        <v>0.2874859075535513</v>
      </c>
      <c r="H19" s="67">
        <v>0.12745098039215685</v>
      </c>
      <c r="I19" s="80">
        <v>561</v>
      </c>
      <c r="J19" s="69">
        <v>2.4955436720142554E-2</v>
      </c>
      <c r="K19" s="79">
        <v>5549</v>
      </c>
      <c r="L19" s="65">
        <v>0.25902067870979789</v>
      </c>
      <c r="M19" s="80">
        <v>2753</v>
      </c>
      <c r="N19" s="66">
        <v>0.23695988982613186</v>
      </c>
      <c r="O19" s="67">
        <v>1.0156193243734108</v>
      </c>
    </row>
    <row r="20" spans="2:15" ht="14.5" customHeight="1">
      <c r="B20" s="70"/>
      <c r="C20" s="71" t="s">
        <v>9</v>
      </c>
      <c r="D20" s="81">
        <v>366</v>
      </c>
      <c r="E20" s="73">
        <v>0.14865962632006499</v>
      </c>
      <c r="F20" s="82">
        <v>243</v>
      </c>
      <c r="G20" s="83">
        <v>0.13697857948139797</v>
      </c>
      <c r="H20" s="74">
        <v>0.50617283950617287</v>
      </c>
      <c r="I20" s="82">
        <v>314</v>
      </c>
      <c r="J20" s="84">
        <v>0.16560509554140124</v>
      </c>
      <c r="K20" s="81">
        <v>3786</v>
      </c>
      <c r="L20" s="73">
        <v>0.17672594874667413</v>
      </c>
      <c r="M20" s="82">
        <v>1755</v>
      </c>
      <c r="N20" s="83">
        <v>0.15105870201411603</v>
      </c>
      <c r="O20" s="74">
        <v>1.1572649572649572</v>
      </c>
    </row>
    <row r="21" spans="2:15" ht="14.5" customHeight="1">
      <c r="B21" s="70"/>
      <c r="C21" s="71" t="s">
        <v>8</v>
      </c>
      <c r="D21" s="81">
        <v>563</v>
      </c>
      <c r="E21" s="73">
        <v>0.22867587327376118</v>
      </c>
      <c r="F21" s="82">
        <v>341</v>
      </c>
      <c r="G21" s="83">
        <v>0.19222096956031567</v>
      </c>
      <c r="H21" s="74">
        <v>0.65102639296187692</v>
      </c>
      <c r="I21" s="82">
        <v>225</v>
      </c>
      <c r="J21" s="84">
        <v>1.5022222222222221</v>
      </c>
      <c r="K21" s="81">
        <v>3470</v>
      </c>
      <c r="L21" s="73">
        <v>0.16197544694954022</v>
      </c>
      <c r="M21" s="82">
        <v>2114</v>
      </c>
      <c r="N21" s="83">
        <v>0.18195902909278705</v>
      </c>
      <c r="O21" s="74">
        <v>0.64143803216650896</v>
      </c>
    </row>
    <row r="22" spans="2:15" ht="14.5" customHeight="1">
      <c r="B22" s="70"/>
      <c r="C22" s="71" t="s">
        <v>10</v>
      </c>
      <c r="D22" s="81">
        <v>219</v>
      </c>
      <c r="E22" s="73">
        <v>8.8952071486596257E-2</v>
      </c>
      <c r="F22" s="82">
        <v>282</v>
      </c>
      <c r="G22" s="83">
        <v>0.15896279594137541</v>
      </c>
      <c r="H22" s="74">
        <v>-0.22340425531914898</v>
      </c>
      <c r="I22" s="82">
        <v>121</v>
      </c>
      <c r="J22" s="84">
        <v>0.80991735537190079</v>
      </c>
      <c r="K22" s="81">
        <v>3321</v>
      </c>
      <c r="L22" s="73">
        <v>0.15502030527937263</v>
      </c>
      <c r="M22" s="82">
        <v>1985</v>
      </c>
      <c r="N22" s="83">
        <v>0.17085556894474091</v>
      </c>
      <c r="O22" s="74">
        <v>0.67304785894206542</v>
      </c>
    </row>
    <row r="23" spans="2:15" ht="14.5" customHeight="1">
      <c r="B23" s="111"/>
      <c r="C23" s="71" t="s">
        <v>4</v>
      </c>
      <c r="D23" s="81">
        <v>441</v>
      </c>
      <c r="E23" s="73">
        <v>0.17912266450040618</v>
      </c>
      <c r="F23" s="82">
        <v>272</v>
      </c>
      <c r="G23" s="83">
        <v>0.15332581736189402</v>
      </c>
      <c r="H23" s="74">
        <v>0.62132352941176472</v>
      </c>
      <c r="I23" s="82">
        <v>202</v>
      </c>
      <c r="J23" s="84">
        <v>1.1831683168316833</v>
      </c>
      <c r="K23" s="81">
        <v>3266</v>
      </c>
      <c r="L23" s="73">
        <v>0.15245297110582084</v>
      </c>
      <c r="M23" s="82">
        <v>1961</v>
      </c>
      <c r="N23" s="83">
        <v>0.16878980891719744</v>
      </c>
      <c r="O23" s="74">
        <v>0.66547679755226929</v>
      </c>
    </row>
    <row r="24" spans="2:15" ht="14.5" customHeight="1">
      <c r="B24" s="70"/>
      <c r="C24" s="71" t="s">
        <v>11</v>
      </c>
      <c r="D24" s="81">
        <v>164</v>
      </c>
      <c r="E24" s="73">
        <v>6.6612510154346063E-2</v>
      </c>
      <c r="F24" s="82">
        <v>77</v>
      </c>
      <c r="G24" s="83">
        <v>4.3404735062006768E-2</v>
      </c>
      <c r="H24" s="74">
        <v>1.1298701298701297</v>
      </c>
      <c r="I24" s="82">
        <v>93</v>
      </c>
      <c r="J24" s="84">
        <v>0.76344086021505375</v>
      </c>
      <c r="K24" s="81">
        <v>984</v>
      </c>
      <c r="L24" s="73">
        <v>4.59319423049993E-2</v>
      </c>
      <c r="M24" s="82">
        <v>544</v>
      </c>
      <c r="N24" s="83">
        <v>4.6823893957651921E-2</v>
      </c>
      <c r="O24" s="74">
        <v>0.80882352941176472</v>
      </c>
    </row>
    <row r="25" spans="2:15" ht="14.5" customHeight="1">
      <c r="B25" s="70"/>
      <c r="C25" s="71" t="s">
        <v>12</v>
      </c>
      <c r="D25" s="81">
        <v>67</v>
      </c>
      <c r="E25" s="73">
        <v>2.7213647441104792E-2</v>
      </c>
      <c r="F25" s="82">
        <v>26</v>
      </c>
      <c r="G25" s="83">
        <v>1.4656144306651634E-2</v>
      </c>
      <c r="H25" s="74">
        <v>1.5769230769230771</v>
      </c>
      <c r="I25" s="82">
        <v>128</v>
      </c>
      <c r="J25" s="84">
        <v>-0.4765625</v>
      </c>
      <c r="K25" s="81">
        <v>765</v>
      </c>
      <c r="L25" s="73">
        <v>3.5709284413947627E-2</v>
      </c>
      <c r="M25" s="82">
        <v>380</v>
      </c>
      <c r="N25" s="83">
        <v>3.2707867102771564E-2</v>
      </c>
      <c r="O25" s="74">
        <v>1.013157894736842</v>
      </c>
    </row>
    <row r="26" spans="2:15" ht="14.5" customHeight="1">
      <c r="B26" s="70"/>
      <c r="C26" s="71" t="s">
        <v>66</v>
      </c>
      <c r="D26" s="81">
        <v>63</v>
      </c>
      <c r="E26" s="73">
        <v>2.5588952071486596E-2</v>
      </c>
      <c r="F26" s="82">
        <v>21</v>
      </c>
      <c r="G26" s="83">
        <v>1.1837655016910935E-2</v>
      </c>
      <c r="H26" s="74">
        <v>2</v>
      </c>
      <c r="I26" s="82">
        <v>15</v>
      </c>
      <c r="J26" s="84">
        <v>3.2</v>
      </c>
      <c r="K26" s="81">
        <v>260</v>
      </c>
      <c r="L26" s="73">
        <v>1.2136488820426644E-2</v>
      </c>
      <c r="M26" s="82">
        <v>93</v>
      </c>
      <c r="N26" s="83">
        <v>8.0048201067309342E-3</v>
      </c>
      <c r="O26" s="74">
        <v>1.795698924731183</v>
      </c>
    </row>
    <row r="27" spans="2:15" ht="14.5" customHeight="1">
      <c r="B27" s="128"/>
      <c r="C27" s="85" t="s">
        <v>30</v>
      </c>
      <c r="D27" s="86">
        <v>4</v>
      </c>
      <c r="E27" s="87">
        <v>1.6246953696181965E-3</v>
      </c>
      <c r="F27" s="86">
        <v>2</v>
      </c>
      <c r="G27" s="92">
        <v>1.1273957158962795E-3</v>
      </c>
      <c r="H27" s="88">
        <v>1</v>
      </c>
      <c r="I27" s="86">
        <v>4</v>
      </c>
      <c r="J27" s="93">
        <v>0</v>
      </c>
      <c r="K27" s="86">
        <v>22</v>
      </c>
      <c r="L27" s="92">
        <v>1.026933669420716E-3</v>
      </c>
      <c r="M27" s="86">
        <v>33</v>
      </c>
      <c r="N27" s="92">
        <v>2.8404200378722671E-3</v>
      </c>
      <c r="O27" s="89">
        <v>-0.33333333333333337</v>
      </c>
    </row>
    <row r="28" spans="2:15" ht="14.5" customHeight="1">
      <c r="B28" s="22" t="s">
        <v>6</v>
      </c>
      <c r="C28" s="90" t="s">
        <v>31</v>
      </c>
      <c r="D28" s="34">
        <v>2462</v>
      </c>
      <c r="E28" s="15">
        <v>1</v>
      </c>
      <c r="F28" s="34">
        <v>1774</v>
      </c>
      <c r="G28" s="15">
        <v>1</v>
      </c>
      <c r="H28" s="16">
        <v>0.38782412626832019</v>
      </c>
      <c r="I28" s="34">
        <v>1663</v>
      </c>
      <c r="J28" s="17">
        <v>0.48045700541190617</v>
      </c>
      <c r="K28" s="34">
        <v>21423</v>
      </c>
      <c r="L28" s="15">
        <v>0.99999999999999978</v>
      </c>
      <c r="M28" s="34">
        <v>11618</v>
      </c>
      <c r="N28" s="17">
        <v>0.99999999999999978</v>
      </c>
      <c r="O28" s="19">
        <v>0.84394904458598718</v>
      </c>
    </row>
    <row r="29" spans="2:15" ht="14.5" customHeight="1">
      <c r="B29" s="22" t="s">
        <v>53</v>
      </c>
      <c r="C29" s="90" t="s">
        <v>31</v>
      </c>
      <c r="D29" s="91">
        <v>4</v>
      </c>
      <c r="E29" s="15">
        <v>1</v>
      </c>
      <c r="F29" s="91">
        <v>0</v>
      </c>
      <c r="G29" s="15">
        <v>0</v>
      </c>
      <c r="H29" s="16"/>
      <c r="I29" s="91">
        <v>3</v>
      </c>
      <c r="J29" s="17">
        <v>0.33333333333333326</v>
      </c>
      <c r="K29" s="91">
        <v>32</v>
      </c>
      <c r="L29" s="15">
        <v>1</v>
      </c>
      <c r="M29" s="91">
        <v>6</v>
      </c>
      <c r="N29" s="17">
        <v>1</v>
      </c>
      <c r="O29" s="19">
        <v>4.333333333333333</v>
      </c>
    </row>
    <row r="30" spans="2:15" ht="14.5" customHeight="1">
      <c r="B30" s="23"/>
      <c r="C30" s="94" t="s">
        <v>31</v>
      </c>
      <c r="D30" s="35">
        <v>2682</v>
      </c>
      <c r="E30" s="10">
        <v>1</v>
      </c>
      <c r="F30" s="35">
        <v>1991</v>
      </c>
      <c r="G30" s="10">
        <v>1</v>
      </c>
      <c r="H30" s="11">
        <v>0.34706177800100457</v>
      </c>
      <c r="I30" s="35">
        <v>1881</v>
      </c>
      <c r="J30" s="12">
        <v>0.42583732057416257</v>
      </c>
      <c r="K30" s="35">
        <v>23249</v>
      </c>
      <c r="L30" s="10">
        <v>1</v>
      </c>
      <c r="M30" s="35">
        <v>13172</v>
      </c>
      <c r="N30" s="10">
        <v>1</v>
      </c>
      <c r="O30" s="20">
        <v>0.76503188581840265</v>
      </c>
    </row>
    <row r="31" spans="2:15" ht="14.5" customHeight="1">
      <c r="B31" s="139" t="s">
        <v>73</v>
      </c>
      <c r="C31" s="141"/>
      <c r="D31" s="139"/>
      <c r="E31" s="139"/>
      <c r="F31" s="139"/>
      <c r="G31" s="139"/>
    </row>
    <row r="32" spans="2:15">
      <c r="B32" s="142" t="s">
        <v>74</v>
      </c>
      <c r="C32" s="139"/>
      <c r="D32" s="139"/>
      <c r="E32" s="139"/>
      <c r="F32" s="139"/>
      <c r="G32" s="139"/>
    </row>
    <row r="34" spans="2:15">
      <c r="B34" s="199" t="s">
        <v>40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21"/>
    </row>
    <row r="35" spans="2:15">
      <c r="B35" s="200" t="s">
        <v>41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9" t="s">
        <v>37</v>
      </c>
    </row>
    <row r="36" spans="2:15" ht="14.5" customHeight="1">
      <c r="B36" s="187" t="s">
        <v>22</v>
      </c>
      <c r="C36" s="187" t="s">
        <v>1</v>
      </c>
      <c r="D36" s="189" t="s">
        <v>84</v>
      </c>
      <c r="E36" s="190"/>
      <c r="F36" s="190"/>
      <c r="G36" s="190"/>
      <c r="H36" s="191"/>
      <c r="I36" s="190" t="s">
        <v>82</v>
      </c>
      <c r="J36" s="190"/>
      <c r="K36" s="189" t="s">
        <v>85</v>
      </c>
      <c r="L36" s="190"/>
      <c r="M36" s="190"/>
      <c r="N36" s="190"/>
      <c r="O36" s="191"/>
    </row>
    <row r="37" spans="2:15" ht="14.5" customHeight="1">
      <c r="B37" s="188"/>
      <c r="C37" s="188"/>
      <c r="D37" s="201" t="s">
        <v>86</v>
      </c>
      <c r="E37" s="202"/>
      <c r="F37" s="202"/>
      <c r="G37" s="202"/>
      <c r="H37" s="203"/>
      <c r="I37" s="202" t="s">
        <v>83</v>
      </c>
      <c r="J37" s="202"/>
      <c r="K37" s="201" t="s">
        <v>87</v>
      </c>
      <c r="L37" s="202"/>
      <c r="M37" s="202"/>
      <c r="N37" s="202"/>
      <c r="O37" s="203"/>
    </row>
    <row r="38" spans="2:15" ht="14.5" customHeight="1">
      <c r="B38" s="188"/>
      <c r="C38" s="204"/>
      <c r="D38" s="183">
        <v>2021</v>
      </c>
      <c r="E38" s="184"/>
      <c r="F38" s="192">
        <v>2020</v>
      </c>
      <c r="G38" s="192"/>
      <c r="H38" s="194" t="s">
        <v>23</v>
      </c>
      <c r="I38" s="196">
        <v>2021</v>
      </c>
      <c r="J38" s="183" t="s">
        <v>88</v>
      </c>
      <c r="K38" s="183">
        <v>2021</v>
      </c>
      <c r="L38" s="184"/>
      <c r="M38" s="192">
        <v>2020</v>
      </c>
      <c r="N38" s="184"/>
      <c r="O38" s="174" t="s">
        <v>23</v>
      </c>
    </row>
    <row r="39" spans="2:15" ht="18.75" customHeight="1">
      <c r="B39" s="175" t="s">
        <v>22</v>
      </c>
      <c r="C39" s="205" t="s">
        <v>25</v>
      </c>
      <c r="D39" s="185"/>
      <c r="E39" s="186"/>
      <c r="F39" s="193"/>
      <c r="G39" s="193"/>
      <c r="H39" s="195"/>
      <c r="I39" s="197"/>
      <c r="J39" s="198"/>
      <c r="K39" s="185"/>
      <c r="L39" s="186"/>
      <c r="M39" s="193"/>
      <c r="N39" s="186"/>
      <c r="O39" s="174"/>
    </row>
    <row r="40" spans="2:15" ht="14.5" customHeight="1">
      <c r="B40" s="175"/>
      <c r="C40" s="205"/>
      <c r="D40" s="158" t="s">
        <v>26</v>
      </c>
      <c r="E40" s="154" t="s">
        <v>2</v>
      </c>
      <c r="F40" s="157" t="s">
        <v>26</v>
      </c>
      <c r="G40" s="52" t="s">
        <v>2</v>
      </c>
      <c r="H40" s="177" t="s">
        <v>27</v>
      </c>
      <c r="I40" s="53" t="s">
        <v>26</v>
      </c>
      <c r="J40" s="179" t="s">
        <v>89</v>
      </c>
      <c r="K40" s="158" t="s">
        <v>26</v>
      </c>
      <c r="L40" s="51" t="s">
        <v>2</v>
      </c>
      <c r="M40" s="157" t="s">
        <v>26</v>
      </c>
      <c r="N40" s="51" t="s">
        <v>2</v>
      </c>
      <c r="O40" s="181" t="s">
        <v>27</v>
      </c>
    </row>
    <row r="41" spans="2:15" ht="25">
      <c r="B41" s="176"/>
      <c r="C41" s="206"/>
      <c r="D41" s="155" t="s">
        <v>28</v>
      </c>
      <c r="E41" s="156" t="s">
        <v>29</v>
      </c>
      <c r="F41" s="49" t="s">
        <v>28</v>
      </c>
      <c r="G41" s="50" t="s">
        <v>29</v>
      </c>
      <c r="H41" s="178"/>
      <c r="I41" s="54" t="s">
        <v>28</v>
      </c>
      <c r="J41" s="180"/>
      <c r="K41" s="155" t="s">
        <v>28</v>
      </c>
      <c r="L41" s="156" t="s">
        <v>29</v>
      </c>
      <c r="M41" s="49" t="s">
        <v>28</v>
      </c>
      <c r="N41" s="156" t="s">
        <v>29</v>
      </c>
      <c r="O41" s="182"/>
    </row>
    <row r="42" spans="2:15">
      <c r="B42" s="70"/>
      <c r="C42" s="63" t="s">
        <v>12</v>
      </c>
      <c r="D42" s="79"/>
      <c r="E42" s="65"/>
      <c r="F42" s="80"/>
      <c r="G42" s="66"/>
      <c r="H42" s="67"/>
      <c r="I42" s="80"/>
      <c r="J42" s="69"/>
      <c r="K42" s="79">
        <v>1</v>
      </c>
      <c r="L42" s="65">
        <v>1</v>
      </c>
      <c r="M42" s="80">
        <v>1</v>
      </c>
      <c r="N42" s="66">
        <v>0.5</v>
      </c>
      <c r="O42" s="67">
        <v>0</v>
      </c>
    </row>
    <row r="43" spans="2:15">
      <c r="B43" s="70"/>
      <c r="C43" s="71" t="s">
        <v>9</v>
      </c>
      <c r="D43" s="81"/>
      <c r="E43" s="73"/>
      <c r="F43" s="82"/>
      <c r="G43" s="83"/>
      <c r="H43" s="74"/>
      <c r="I43" s="82"/>
      <c r="J43" s="84"/>
      <c r="K43" s="81">
        <v>0</v>
      </c>
      <c r="L43" s="73">
        <v>0</v>
      </c>
      <c r="M43" s="82">
        <v>1</v>
      </c>
      <c r="N43" s="83">
        <v>0.5</v>
      </c>
      <c r="O43" s="74">
        <v>-1</v>
      </c>
    </row>
    <row r="44" spans="2:15">
      <c r="B44" s="22" t="s">
        <v>5</v>
      </c>
      <c r="C44" s="90" t="s">
        <v>31</v>
      </c>
      <c r="D44" s="34">
        <v>0</v>
      </c>
      <c r="E44" s="15">
        <v>0</v>
      </c>
      <c r="F44" s="34">
        <v>0</v>
      </c>
      <c r="G44" s="15">
        <v>0</v>
      </c>
      <c r="H44" s="16"/>
      <c r="I44" s="34">
        <v>0</v>
      </c>
      <c r="J44" s="17">
        <v>0</v>
      </c>
      <c r="K44" s="34">
        <v>1</v>
      </c>
      <c r="L44" s="15">
        <v>1</v>
      </c>
      <c r="M44" s="34">
        <v>2</v>
      </c>
      <c r="N44" s="17">
        <v>1</v>
      </c>
      <c r="O44" s="19">
        <v>-0.5</v>
      </c>
    </row>
    <row r="45" spans="2:15">
      <c r="B45" s="70"/>
      <c r="C45" s="63" t="s">
        <v>3</v>
      </c>
      <c r="D45" s="79">
        <v>500</v>
      </c>
      <c r="E45" s="65">
        <v>0.25037556334501754</v>
      </c>
      <c r="F45" s="80">
        <v>445</v>
      </c>
      <c r="G45" s="66">
        <v>0.31228070175438599</v>
      </c>
      <c r="H45" s="67">
        <v>0.12359550561797761</v>
      </c>
      <c r="I45" s="80">
        <v>513</v>
      </c>
      <c r="J45" s="69">
        <v>-2.5341130604288553E-2</v>
      </c>
      <c r="K45" s="79">
        <v>4888</v>
      </c>
      <c r="L45" s="65">
        <v>0.27445255474452557</v>
      </c>
      <c r="M45" s="80">
        <v>2385</v>
      </c>
      <c r="N45" s="66">
        <v>0.26243397887323944</v>
      </c>
      <c r="O45" s="67">
        <v>1.0494758909853248</v>
      </c>
    </row>
    <row r="46" spans="2:15">
      <c r="B46" s="70"/>
      <c r="C46" s="71" t="s">
        <v>9</v>
      </c>
      <c r="D46" s="81">
        <v>277</v>
      </c>
      <c r="E46" s="73">
        <v>0.13870806209313971</v>
      </c>
      <c r="F46" s="82">
        <v>190</v>
      </c>
      <c r="G46" s="83">
        <v>0.13333333333333333</v>
      </c>
      <c r="H46" s="74">
        <v>0.45789473684210535</v>
      </c>
      <c r="I46" s="82">
        <v>252</v>
      </c>
      <c r="J46" s="84">
        <v>9.9206349206349298E-2</v>
      </c>
      <c r="K46" s="81">
        <v>3138</v>
      </c>
      <c r="L46" s="73">
        <v>0.17619314991577764</v>
      </c>
      <c r="M46" s="82">
        <v>1257</v>
      </c>
      <c r="N46" s="83">
        <v>0.13831426056338028</v>
      </c>
      <c r="O46" s="74">
        <v>1.496420047732697</v>
      </c>
    </row>
    <row r="47" spans="2:15">
      <c r="B47" s="70"/>
      <c r="C47" s="71" t="s">
        <v>8</v>
      </c>
      <c r="D47" s="81">
        <v>483</v>
      </c>
      <c r="E47" s="73">
        <v>0.24186279419128692</v>
      </c>
      <c r="F47" s="82">
        <v>247</v>
      </c>
      <c r="G47" s="83">
        <v>0.17333333333333334</v>
      </c>
      <c r="H47" s="74">
        <v>0.95546558704453433</v>
      </c>
      <c r="I47" s="82">
        <v>142</v>
      </c>
      <c r="J47" s="84">
        <v>2.4014084507042255</v>
      </c>
      <c r="K47" s="81">
        <v>2887</v>
      </c>
      <c r="L47" s="73">
        <v>0.16209994385176868</v>
      </c>
      <c r="M47" s="82">
        <v>1645</v>
      </c>
      <c r="N47" s="83">
        <v>0.18100792253521128</v>
      </c>
      <c r="O47" s="74">
        <v>0.75501519756838897</v>
      </c>
    </row>
    <row r="48" spans="2:15">
      <c r="B48" s="70"/>
      <c r="C48" s="71" t="s">
        <v>10</v>
      </c>
      <c r="D48" s="81">
        <v>142</v>
      </c>
      <c r="E48" s="73">
        <v>7.1106659989984972E-2</v>
      </c>
      <c r="F48" s="82">
        <v>227</v>
      </c>
      <c r="G48" s="83">
        <v>0.15929824561403508</v>
      </c>
      <c r="H48" s="74">
        <v>-0.37444933920704848</v>
      </c>
      <c r="I48" s="82">
        <v>62</v>
      </c>
      <c r="J48" s="84">
        <v>1.2903225806451615</v>
      </c>
      <c r="K48" s="81">
        <v>2606</v>
      </c>
      <c r="L48" s="73">
        <v>0.14632229084783829</v>
      </c>
      <c r="M48" s="82">
        <v>1566</v>
      </c>
      <c r="N48" s="83">
        <v>0.17231514084507044</v>
      </c>
      <c r="O48" s="74">
        <v>0.66411238825031926</v>
      </c>
    </row>
    <row r="49" spans="2:15">
      <c r="B49" s="111"/>
      <c r="C49" s="71" t="s">
        <v>4</v>
      </c>
      <c r="D49" s="81">
        <v>349</v>
      </c>
      <c r="E49" s="73">
        <v>0.17476214321482222</v>
      </c>
      <c r="F49" s="82">
        <v>220</v>
      </c>
      <c r="G49" s="83">
        <v>0.15438596491228071</v>
      </c>
      <c r="H49" s="74">
        <v>0.58636363636363642</v>
      </c>
      <c r="I49" s="82">
        <v>155</v>
      </c>
      <c r="J49" s="84">
        <v>1.2516129032258063</v>
      </c>
      <c r="K49" s="81">
        <v>2606</v>
      </c>
      <c r="L49" s="73">
        <v>0.14632229084783829</v>
      </c>
      <c r="M49" s="82">
        <v>1425</v>
      </c>
      <c r="N49" s="83">
        <v>0.15680017605633803</v>
      </c>
      <c r="O49" s="74">
        <v>0.82877192982456149</v>
      </c>
    </row>
    <row r="50" spans="2:15">
      <c r="B50" s="70"/>
      <c r="C50" s="71" t="s">
        <v>11</v>
      </c>
      <c r="D50" s="81">
        <v>126</v>
      </c>
      <c r="E50" s="73">
        <v>6.3094641962944412E-2</v>
      </c>
      <c r="F50" s="82">
        <v>55</v>
      </c>
      <c r="G50" s="83">
        <v>3.8596491228070177E-2</v>
      </c>
      <c r="H50" s="74">
        <v>1.290909090909091</v>
      </c>
      <c r="I50" s="82">
        <v>64</v>
      </c>
      <c r="J50" s="84">
        <v>0.96875</v>
      </c>
      <c r="K50" s="81">
        <v>746</v>
      </c>
      <c r="L50" s="73">
        <v>4.1886580572711961E-2</v>
      </c>
      <c r="M50" s="82">
        <v>387</v>
      </c>
      <c r="N50" s="83">
        <v>4.2583626760563383E-2</v>
      </c>
      <c r="O50" s="74">
        <v>0.92764857881136953</v>
      </c>
    </row>
    <row r="51" spans="2:15">
      <c r="B51" s="70"/>
      <c r="C51" s="71" t="s">
        <v>12</v>
      </c>
      <c r="D51" s="81">
        <v>63</v>
      </c>
      <c r="E51" s="73">
        <v>3.1547320981472206E-2</v>
      </c>
      <c r="F51" s="82">
        <v>20</v>
      </c>
      <c r="G51" s="83">
        <v>1.4035087719298246E-2</v>
      </c>
      <c r="H51" s="74">
        <v>2.15</v>
      </c>
      <c r="I51" s="82">
        <v>113</v>
      </c>
      <c r="J51" s="84">
        <v>-0.44247787610619471</v>
      </c>
      <c r="K51" s="81">
        <v>684</v>
      </c>
      <c r="L51" s="73">
        <v>3.8405390230207746E-2</v>
      </c>
      <c r="M51" s="82">
        <v>322</v>
      </c>
      <c r="N51" s="83">
        <v>3.5431338028169015E-2</v>
      </c>
      <c r="O51" s="74">
        <v>1.1242236024844718</v>
      </c>
    </row>
    <row r="52" spans="2:15">
      <c r="B52" s="70"/>
      <c r="C52" s="71" t="s">
        <v>66</v>
      </c>
      <c r="D52" s="81">
        <v>57</v>
      </c>
      <c r="E52" s="73">
        <v>2.8542814221331998E-2</v>
      </c>
      <c r="F52" s="82">
        <v>21</v>
      </c>
      <c r="G52" s="83">
        <v>1.4736842105263158E-2</v>
      </c>
      <c r="H52" s="74">
        <v>1.7142857142857144</v>
      </c>
      <c r="I52" s="82">
        <v>14</v>
      </c>
      <c r="J52" s="84">
        <v>3.0714285714285712</v>
      </c>
      <c r="K52" s="81">
        <v>253</v>
      </c>
      <c r="L52" s="73">
        <v>1.420550252667041E-2</v>
      </c>
      <c r="M52" s="82">
        <v>93</v>
      </c>
      <c r="N52" s="83">
        <v>1.0233274647887324E-2</v>
      </c>
      <c r="O52" s="74">
        <v>1.7204301075268815</v>
      </c>
    </row>
    <row r="53" spans="2:15">
      <c r="B53" s="128"/>
      <c r="C53" s="85" t="s">
        <v>30</v>
      </c>
      <c r="D53" s="86">
        <v>0</v>
      </c>
      <c r="E53" s="87">
        <v>0</v>
      </c>
      <c r="F53" s="86">
        <v>0</v>
      </c>
      <c r="G53" s="92">
        <v>0</v>
      </c>
      <c r="H53" s="88"/>
      <c r="I53" s="86">
        <v>0</v>
      </c>
      <c r="J53" s="93"/>
      <c r="K53" s="86">
        <v>0</v>
      </c>
      <c r="L53" s="92">
        <v>0</v>
      </c>
      <c r="M53" s="86">
        <v>5</v>
      </c>
      <c r="N53" s="92">
        <v>5.5017605633802819E-4</v>
      </c>
      <c r="O53" s="89">
        <v>-1</v>
      </c>
    </row>
    <row r="54" spans="2:15">
      <c r="B54" s="22" t="s">
        <v>6</v>
      </c>
      <c r="C54" s="90" t="s">
        <v>31</v>
      </c>
      <c r="D54" s="34">
        <v>1997</v>
      </c>
      <c r="E54" s="15">
        <v>0.99999999999999989</v>
      </c>
      <c r="F54" s="34">
        <v>1425</v>
      </c>
      <c r="G54" s="15">
        <v>1</v>
      </c>
      <c r="H54" s="16">
        <v>0.40140350877192987</v>
      </c>
      <c r="I54" s="34">
        <v>1315</v>
      </c>
      <c r="J54" s="17">
        <v>0.51863117870722442</v>
      </c>
      <c r="K54" s="34">
        <v>17808</v>
      </c>
      <c r="L54" s="15">
        <v>0.99988770353733869</v>
      </c>
      <c r="M54" s="34">
        <v>9085</v>
      </c>
      <c r="N54" s="17">
        <v>0.99966989436619724</v>
      </c>
      <c r="O54" s="19">
        <v>0.96015410016510727</v>
      </c>
    </row>
    <row r="55" spans="2:15">
      <c r="B55" s="22" t="s">
        <v>53</v>
      </c>
      <c r="C55" s="90" t="s">
        <v>31</v>
      </c>
      <c r="D55" s="91">
        <v>0</v>
      </c>
      <c r="E55" s="15">
        <v>1</v>
      </c>
      <c r="F55" s="91">
        <v>0</v>
      </c>
      <c r="G55" s="15">
        <v>1</v>
      </c>
      <c r="H55" s="16"/>
      <c r="I55" s="91">
        <v>0</v>
      </c>
      <c r="J55" s="17"/>
      <c r="K55" s="91">
        <v>1</v>
      </c>
      <c r="L55" s="15">
        <v>1</v>
      </c>
      <c r="M55" s="91">
        <v>1</v>
      </c>
      <c r="N55" s="15">
        <v>1</v>
      </c>
      <c r="O55" s="19">
        <v>0</v>
      </c>
    </row>
    <row r="56" spans="2:15">
      <c r="B56" s="23"/>
      <c r="C56" s="94" t="s">
        <v>31</v>
      </c>
      <c r="D56" s="35">
        <v>1997</v>
      </c>
      <c r="E56" s="10">
        <v>1</v>
      </c>
      <c r="F56" s="35">
        <v>1425</v>
      </c>
      <c r="G56" s="10">
        <v>1</v>
      </c>
      <c r="H56" s="11">
        <v>0.40140350877192987</v>
      </c>
      <c r="I56" s="35">
        <v>1315</v>
      </c>
      <c r="J56" s="12">
        <v>0.51863117870722442</v>
      </c>
      <c r="K56" s="35">
        <v>17810</v>
      </c>
      <c r="L56" s="10">
        <v>1</v>
      </c>
      <c r="M56" s="35">
        <v>9088</v>
      </c>
      <c r="N56" s="10">
        <v>1</v>
      </c>
      <c r="O56" s="20">
        <v>0.95972711267605626</v>
      </c>
    </row>
    <row r="57" spans="2:15">
      <c r="B57" s="32" t="s">
        <v>44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>
      <c r="B59" s="199" t="s">
        <v>51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21"/>
    </row>
    <row r="60" spans="2:15">
      <c r="B60" s="200" t="s">
        <v>52</v>
      </c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9" t="s">
        <v>37</v>
      </c>
    </row>
    <row r="61" spans="2:15">
      <c r="B61" s="187" t="s">
        <v>22</v>
      </c>
      <c r="C61" s="187" t="s">
        <v>1</v>
      </c>
      <c r="D61" s="189" t="s">
        <v>91</v>
      </c>
      <c r="E61" s="190"/>
      <c r="F61" s="190"/>
      <c r="G61" s="190"/>
      <c r="H61" s="191"/>
      <c r="I61" s="190" t="s">
        <v>84</v>
      </c>
      <c r="J61" s="190"/>
      <c r="K61" s="189" t="s">
        <v>92</v>
      </c>
      <c r="L61" s="190"/>
      <c r="M61" s="190"/>
      <c r="N61" s="190"/>
      <c r="O61" s="191"/>
    </row>
    <row r="62" spans="2:15">
      <c r="B62" s="188"/>
      <c r="C62" s="188"/>
      <c r="D62" s="201" t="s">
        <v>93</v>
      </c>
      <c r="E62" s="202"/>
      <c r="F62" s="202"/>
      <c r="G62" s="202"/>
      <c r="H62" s="203"/>
      <c r="I62" s="202" t="s">
        <v>86</v>
      </c>
      <c r="J62" s="202"/>
      <c r="K62" s="201" t="s">
        <v>94</v>
      </c>
      <c r="L62" s="202"/>
      <c r="M62" s="202"/>
      <c r="N62" s="202"/>
      <c r="O62" s="203"/>
    </row>
    <row r="63" spans="2:15" ht="15" customHeight="1">
      <c r="B63" s="188"/>
      <c r="C63" s="204"/>
      <c r="D63" s="183">
        <v>2021</v>
      </c>
      <c r="E63" s="184"/>
      <c r="F63" s="192">
        <v>2020</v>
      </c>
      <c r="G63" s="192"/>
      <c r="H63" s="194" t="s">
        <v>23</v>
      </c>
      <c r="I63" s="196">
        <v>2021</v>
      </c>
      <c r="J63" s="183" t="s">
        <v>95</v>
      </c>
      <c r="K63" s="183">
        <v>2021</v>
      </c>
      <c r="L63" s="184"/>
      <c r="M63" s="192">
        <v>2020</v>
      </c>
      <c r="N63" s="184"/>
      <c r="O63" s="174" t="s">
        <v>23</v>
      </c>
    </row>
    <row r="64" spans="2:15" ht="14.5" customHeight="1">
      <c r="B64" s="175" t="s">
        <v>22</v>
      </c>
      <c r="C64" s="205" t="s">
        <v>25</v>
      </c>
      <c r="D64" s="185"/>
      <c r="E64" s="186"/>
      <c r="F64" s="193"/>
      <c r="G64" s="193"/>
      <c r="H64" s="195"/>
      <c r="I64" s="197"/>
      <c r="J64" s="198"/>
      <c r="K64" s="185"/>
      <c r="L64" s="186"/>
      <c r="M64" s="193"/>
      <c r="N64" s="186"/>
      <c r="O64" s="174"/>
    </row>
    <row r="65" spans="2:15" ht="15" customHeight="1">
      <c r="B65" s="175"/>
      <c r="C65" s="205"/>
      <c r="D65" s="164" t="s">
        <v>26</v>
      </c>
      <c r="E65" s="160" t="s">
        <v>2</v>
      </c>
      <c r="F65" s="163" t="s">
        <v>26</v>
      </c>
      <c r="G65" s="52" t="s">
        <v>2</v>
      </c>
      <c r="H65" s="177" t="s">
        <v>27</v>
      </c>
      <c r="I65" s="53" t="s">
        <v>26</v>
      </c>
      <c r="J65" s="179" t="s">
        <v>96</v>
      </c>
      <c r="K65" s="164" t="s">
        <v>26</v>
      </c>
      <c r="L65" s="51" t="s">
        <v>2</v>
      </c>
      <c r="M65" s="163" t="s">
        <v>26</v>
      </c>
      <c r="N65" s="51" t="s">
        <v>2</v>
      </c>
      <c r="O65" s="181" t="s">
        <v>27</v>
      </c>
    </row>
    <row r="66" spans="2:15" ht="14.25" customHeight="1">
      <c r="B66" s="176"/>
      <c r="C66" s="206"/>
      <c r="D66" s="161" t="s">
        <v>28</v>
      </c>
      <c r="E66" s="162" t="s">
        <v>29</v>
      </c>
      <c r="F66" s="49" t="s">
        <v>28</v>
      </c>
      <c r="G66" s="50" t="s">
        <v>29</v>
      </c>
      <c r="H66" s="178"/>
      <c r="I66" s="54" t="s">
        <v>28</v>
      </c>
      <c r="J66" s="180"/>
      <c r="K66" s="161" t="s">
        <v>28</v>
      </c>
      <c r="L66" s="162" t="s">
        <v>29</v>
      </c>
      <c r="M66" s="49" t="s">
        <v>28</v>
      </c>
      <c r="N66" s="162" t="s">
        <v>29</v>
      </c>
      <c r="O66" s="182"/>
    </row>
    <row r="67" spans="2:15">
      <c r="B67" s="70"/>
      <c r="C67" s="63" t="s">
        <v>12</v>
      </c>
      <c r="D67" s="79">
        <v>96</v>
      </c>
      <c r="E67" s="65">
        <v>0.44444444444444442</v>
      </c>
      <c r="F67" s="80">
        <v>69</v>
      </c>
      <c r="G67" s="66">
        <v>0.31797235023041476</v>
      </c>
      <c r="H67" s="67">
        <v>0.39130434782608692</v>
      </c>
      <c r="I67" s="79">
        <v>88</v>
      </c>
      <c r="J67" s="69">
        <v>9.0909090909090828E-2</v>
      </c>
      <c r="K67" s="79">
        <v>770</v>
      </c>
      <c r="L67" s="65">
        <v>0.42944785276073622</v>
      </c>
      <c r="M67" s="80">
        <v>662</v>
      </c>
      <c r="N67" s="66">
        <v>0.42820181112548511</v>
      </c>
      <c r="O67" s="67">
        <v>0.1631419939577039</v>
      </c>
    </row>
    <row r="68" spans="2:15">
      <c r="B68" s="70"/>
      <c r="C68" s="71" t="s">
        <v>4</v>
      </c>
      <c r="D68" s="81">
        <v>48</v>
      </c>
      <c r="E68" s="73">
        <v>0.22222222222222221</v>
      </c>
      <c r="F68" s="82">
        <v>64</v>
      </c>
      <c r="G68" s="83">
        <v>0.29493087557603687</v>
      </c>
      <c r="H68" s="74">
        <v>-0.25</v>
      </c>
      <c r="I68" s="81">
        <v>57</v>
      </c>
      <c r="J68" s="84">
        <v>-0.15789473684210531</v>
      </c>
      <c r="K68" s="81">
        <v>380</v>
      </c>
      <c r="L68" s="73">
        <v>0.21193530395984383</v>
      </c>
      <c r="M68" s="82">
        <v>315</v>
      </c>
      <c r="N68" s="83">
        <v>0.203751617076326</v>
      </c>
      <c r="O68" s="74">
        <v>0.20634920634920628</v>
      </c>
    </row>
    <row r="69" spans="2:15">
      <c r="B69" s="70"/>
      <c r="C69" s="71" t="s">
        <v>9</v>
      </c>
      <c r="D69" s="81">
        <v>37</v>
      </c>
      <c r="E69" s="73">
        <v>0.17129629629629631</v>
      </c>
      <c r="F69" s="82">
        <v>49</v>
      </c>
      <c r="G69" s="83">
        <v>0.22580645161290322</v>
      </c>
      <c r="H69" s="74">
        <v>-0.24489795918367352</v>
      </c>
      <c r="I69" s="82"/>
      <c r="J69" s="84"/>
      <c r="K69" s="81">
        <v>344</v>
      </c>
      <c r="L69" s="73">
        <v>0.19185722253206916</v>
      </c>
      <c r="M69" s="82">
        <v>304</v>
      </c>
      <c r="N69" s="83">
        <v>0.19663648124191463</v>
      </c>
      <c r="O69" s="74">
        <v>0.13157894736842102</v>
      </c>
    </row>
    <row r="70" spans="2:15" ht="14.5" customHeight="1">
      <c r="B70" s="70"/>
      <c r="C70" s="71" t="s">
        <v>42</v>
      </c>
      <c r="D70" s="81">
        <v>15</v>
      </c>
      <c r="E70" s="73">
        <v>6.9444444444444448E-2</v>
      </c>
      <c r="F70" s="82">
        <v>9</v>
      </c>
      <c r="G70" s="83">
        <v>4.1474654377880185E-2</v>
      </c>
      <c r="H70" s="74">
        <v>0.66666666666666674</v>
      </c>
      <c r="I70" s="82"/>
      <c r="J70" s="84"/>
      <c r="K70" s="81">
        <v>89</v>
      </c>
      <c r="L70" s="73">
        <v>4.9637479085331844E-2</v>
      </c>
      <c r="M70" s="82">
        <v>80</v>
      </c>
      <c r="N70" s="83">
        <v>5.1746442432082797E-2</v>
      </c>
      <c r="O70" s="74">
        <v>0.11250000000000004</v>
      </c>
    </row>
    <row r="71" spans="2:15" ht="14.5" customHeight="1">
      <c r="B71" s="111"/>
      <c r="C71" s="71" t="s">
        <v>3</v>
      </c>
      <c r="D71" s="81">
        <v>5</v>
      </c>
      <c r="E71" s="73">
        <v>2.3148148148148147E-2</v>
      </c>
      <c r="F71" s="82">
        <v>8</v>
      </c>
      <c r="G71" s="83">
        <v>3.6866359447004608E-2</v>
      </c>
      <c r="H71" s="74">
        <v>-0.375</v>
      </c>
      <c r="I71" s="82">
        <v>3</v>
      </c>
      <c r="J71" s="84">
        <v>0.66666666666666674</v>
      </c>
      <c r="K71" s="81">
        <v>62</v>
      </c>
      <c r="L71" s="73">
        <v>3.4578918014500838E-2</v>
      </c>
      <c r="M71" s="82">
        <v>96</v>
      </c>
      <c r="N71" s="83">
        <v>6.2095730918499355E-2</v>
      </c>
      <c r="O71" s="74">
        <v>-0.35416666666666663</v>
      </c>
    </row>
    <row r="72" spans="2:15" ht="14.5" customHeight="1">
      <c r="B72" s="70"/>
      <c r="C72" s="71" t="s">
        <v>11</v>
      </c>
      <c r="D72" s="81">
        <v>9</v>
      </c>
      <c r="E72" s="73">
        <v>4.1666666666666664E-2</v>
      </c>
      <c r="F72" s="82">
        <v>14</v>
      </c>
      <c r="G72" s="83">
        <v>6.4516129032258063E-2</v>
      </c>
      <c r="H72" s="74">
        <v>-0.3571428571428571</v>
      </c>
      <c r="I72" s="82">
        <v>13</v>
      </c>
      <c r="J72" s="84">
        <v>-0.30769230769230771</v>
      </c>
      <c r="K72" s="81">
        <v>45</v>
      </c>
      <c r="L72" s="73">
        <v>2.509760178471835E-2</v>
      </c>
      <c r="M72" s="82">
        <v>41</v>
      </c>
      <c r="N72" s="83">
        <v>2.6520051746442432E-2</v>
      </c>
      <c r="O72" s="74">
        <v>9.7560975609756184E-2</v>
      </c>
    </row>
    <row r="73" spans="2:15" ht="14.5" customHeight="1">
      <c r="B73" s="70"/>
      <c r="C73" s="71" t="s">
        <v>72</v>
      </c>
      <c r="D73" s="81">
        <v>1</v>
      </c>
      <c r="E73" s="73">
        <v>4.6296296296296294E-3</v>
      </c>
      <c r="F73" s="82">
        <v>0</v>
      </c>
      <c r="G73" s="83">
        <v>0</v>
      </c>
      <c r="H73" s="74"/>
      <c r="I73" s="82">
        <v>4</v>
      </c>
      <c r="J73" s="84">
        <v>-0.75</v>
      </c>
      <c r="K73" s="81">
        <v>20</v>
      </c>
      <c r="L73" s="73">
        <v>1.1154489682097044E-2</v>
      </c>
      <c r="M73" s="82">
        <v>3</v>
      </c>
      <c r="N73" s="83">
        <v>1.9404915912031048E-3</v>
      </c>
      <c r="O73" s="74">
        <v>5.666666666666667</v>
      </c>
    </row>
    <row r="74" spans="2:15">
      <c r="B74" s="70"/>
      <c r="C74" s="85" t="s">
        <v>30</v>
      </c>
      <c r="D74" s="86">
        <v>5</v>
      </c>
      <c r="E74" s="87">
        <v>2.3148148148148147E-2</v>
      </c>
      <c r="F74" s="86">
        <v>4</v>
      </c>
      <c r="G74" s="92">
        <v>1.8433179723502304E-2</v>
      </c>
      <c r="H74" s="88">
        <v>0.25</v>
      </c>
      <c r="I74" s="86">
        <v>13</v>
      </c>
      <c r="J74" s="93">
        <v>-0.61538461538461542</v>
      </c>
      <c r="K74" s="86">
        <v>83</v>
      </c>
      <c r="L74" s="92">
        <v>4.6291132180702736E-2</v>
      </c>
      <c r="M74" s="86">
        <v>45</v>
      </c>
      <c r="N74" s="92">
        <v>2.9107373868046585E-2</v>
      </c>
      <c r="O74" s="89">
        <v>0.84444444444444455</v>
      </c>
    </row>
    <row r="75" spans="2:15" ht="15" customHeight="1">
      <c r="B75" s="23" t="s">
        <v>5</v>
      </c>
      <c r="C75" s="90" t="s">
        <v>31</v>
      </c>
      <c r="D75" s="34">
        <v>216</v>
      </c>
      <c r="E75" s="15">
        <v>1</v>
      </c>
      <c r="F75" s="34">
        <v>217</v>
      </c>
      <c r="G75" s="15">
        <v>1</v>
      </c>
      <c r="H75" s="16">
        <v>-4.6082949308755561E-3</v>
      </c>
      <c r="I75" s="34">
        <v>178</v>
      </c>
      <c r="J75" s="17">
        <v>-5.458011286958655</v>
      </c>
      <c r="K75" s="34">
        <v>1793</v>
      </c>
      <c r="L75" s="15">
        <v>0.99999999999999989</v>
      </c>
      <c r="M75" s="34">
        <v>1546</v>
      </c>
      <c r="N75" s="17">
        <v>1.0000000000000002</v>
      </c>
      <c r="O75" s="19">
        <v>0.15976714100905554</v>
      </c>
    </row>
    <row r="76" spans="2:15">
      <c r="B76" s="70"/>
      <c r="C76" s="63" t="s">
        <v>10</v>
      </c>
      <c r="D76" s="79">
        <v>77</v>
      </c>
      <c r="E76" s="65">
        <v>0.16559139784946236</v>
      </c>
      <c r="F76" s="80">
        <v>55</v>
      </c>
      <c r="G76" s="66">
        <v>0.15759312320916904</v>
      </c>
      <c r="H76" s="67">
        <v>0.39999999999999991</v>
      </c>
      <c r="I76" s="80">
        <v>59</v>
      </c>
      <c r="J76" s="69">
        <v>0.30508474576271194</v>
      </c>
      <c r="K76" s="79">
        <v>715</v>
      </c>
      <c r="L76" s="65">
        <v>0.19778699861687413</v>
      </c>
      <c r="M76" s="80">
        <v>419</v>
      </c>
      <c r="N76" s="66">
        <v>0.16541650217133833</v>
      </c>
      <c r="O76" s="67">
        <v>0.7064439140811456</v>
      </c>
    </row>
    <row r="77" spans="2:15" ht="15" customHeight="1">
      <c r="B77" s="70"/>
      <c r="C77" s="71" t="s">
        <v>3</v>
      </c>
      <c r="D77" s="81">
        <v>75</v>
      </c>
      <c r="E77" s="73">
        <v>0.16129032258064516</v>
      </c>
      <c r="F77" s="82">
        <v>65</v>
      </c>
      <c r="G77" s="83">
        <v>0.18624641833810887</v>
      </c>
      <c r="H77" s="74">
        <v>0.15384615384615374</v>
      </c>
      <c r="I77" s="82">
        <v>48</v>
      </c>
      <c r="J77" s="84">
        <v>0.5625</v>
      </c>
      <c r="K77" s="81">
        <v>661</v>
      </c>
      <c r="L77" s="73">
        <v>0.18284923928077454</v>
      </c>
      <c r="M77" s="82">
        <v>368</v>
      </c>
      <c r="N77" s="83">
        <v>0.14528227398341886</v>
      </c>
      <c r="O77" s="74">
        <v>0.79619565217391308</v>
      </c>
    </row>
    <row r="78" spans="2:15">
      <c r="B78" s="70"/>
      <c r="C78" s="71" t="s">
        <v>4</v>
      </c>
      <c r="D78" s="81">
        <v>92</v>
      </c>
      <c r="E78" s="73">
        <v>0.19784946236559139</v>
      </c>
      <c r="F78" s="82">
        <v>52</v>
      </c>
      <c r="G78" s="83">
        <v>0.14899713467048711</v>
      </c>
      <c r="H78" s="74">
        <v>0.76923076923076916</v>
      </c>
      <c r="I78" s="82">
        <v>47</v>
      </c>
      <c r="J78" s="84">
        <v>0.95744680851063824</v>
      </c>
      <c r="K78" s="81">
        <v>660</v>
      </c>
      <c r="L78" s="73">
        <v>0.18257261410788381</v>
      </c>
      <c r="M78" s="82">
        <v>536</v>
      </c>
      <c r="N78" s="83">
        <v>0.21160679036715357</v>
      </c>
      <c r="O78" s="74">
        <v>0.23134328358208944</v>
      </c>
    </row>
    <row r="79" spans="2:15" ht="15" customHeight="1">
      <c r="B79" s="70"/>
      <c r="C79" s="71" t="s">
        <v>9</v>
      </c>
      <c r="D79" s="81">
        <v>89</v>
      </c>
      <c r="E79" s="73">
        <v>0.1913978494623656</v>
      </c>
      <c r="F79" s="82">
        <v>53</v>
      </c>
      <c r="G79" s="83">
        <v>0.15186246418338109</v>
      </c>
      <c r="H79" s="74">
        <v>0.679245283018868</v>
      </c>
      <c r="I79" s="82">
        <v>62</v>
      </c>
      <c r="J79" s="84">
        <v>0.43548387096774199</v>
      </c>
      <c r="K79" s="81">
        <v>648</v>
      </c>
      <c r="L79" s="73">
        <v>0.17925311203319502</v>
      </c>
      <c r="M79" s="82">
        <v>498</v>
      </c>
      <c r="N79" s="83">
        <v>0.19660481642321359</v>
      </c>
      <c r="O79" s="74">
        <v>0.3012048192771084</v>
      </c>
    </row>
    <row r="80" spans="2:15">
      <c r="B80" s="111"/>
      <c r="C80" s="71" t="s">
        <v>8</v>
      </c>
      <c r="D80" s="81">
        <v>80</v>
      </c>
      <c r="E80" s="73">
        <v>0.17204301075268819</v>
      </c>
      <c r="F80" s="82">
        <v>94</v>
      </c>
      <c r="G80" s="83">
        <v>0.2693409742120344</v>
      </c>
      <c r="H80" s="74">
        <v>-0.14893617021276595</v>
      </c>
      <c r="I80" s="82">
        <v>83</v>
      </c>
      <c r="J80" s="84">
        <v>-3.6144578313253017E-2</v>
      </c>
      <c r="K80" s="81">
        <v>583</v>
      </c>
      <c r="L80" s="73">
        <v>0.16127247579529738</v>
      </c>
      <c r="M80" s="82">
        <v>469</v>
      </c>
      <c r="N80" s="83">
        <v>0.18515594157125936</v>
      </c>
      <c r="O80" s="74">
        <v>0.24307036247334746</v>
      </c>
    </row>
    <row r="81" spans="2:15" ht="15" customHeight="1">
      <c r="B81" s="70"/>
      <c r="C81" s="71" t="s">
        <v>11</v>
      </c>
      <c r="D81" s="81">
        <v>38</v>
      </c>
      <c r="E81" s="73">
        <v>8.1720430107526887E-2</v>
      </c>
      <c r="F81" s="82">
        <v>22</v>
      </c>
      <c r="G81" s="83">
        <v>6.3037249283667621E-2</v>
      </c>
      <c r="H81" s="74">
        <v>0.72727272727272729</v>
      </c>
      <c r="I81" s="82">
        <v>29</v>
      </c>
      <c r="J81" s="84">
        <v>0.31034482758620685</v>
      </c>
      <c r="K81" s="81">
        <v>238</v>
      </c>
      <c r="L81" s="73">
        <v>6.583679114799447E-2</v>
      </c>
      <c r="M81" s="82">
        <v>157</v>
      </c>
      <c r="N81" s="83">
        <v>6.1981839715752073E-2</v>
      </c>
      <c r="O81" s="74">
        <v>0.515923566878981</v>
      </c>
    </row>
    <row r="82" spans="2:15" ht="15" customHeight="1">
      <c r="B82" s="70"/>
      <c r="C82" s="71" t="s">
        <v>12</v>
      </c>
      <c r="D82" s="81">
        <v>4</v>
      </c>
      <c r="E82" s="73">
        <v>8.6021505376344086E-3</v>
      </c>
      <c r="F82" s="82">
        <v>6</v>
      </c>
      <c r="G82" s="83">
        <v>1.7191977077363897E-2</v>
      </c>
      <c r="H82" s="74">
        <v>-0.33333333333333337</v>
      </c>
      <c r="I82" s="82">
        <v>15</v>
      </c>
      <c r="J82" s="84">
        <v>-0.73333333333333339</v>
      </c>
      <c r="K82" s="81">
        <v>81</v>
      </c>
      <c r="L82" s="73">
        <v>2.2406639004149378E-2</v>
      </c>
      <c r="M82" s="82">
        <v>58</v>
      </c>
      <c r="N82" s="83">
        <v>2.2897749703908409E-2</v>
      </c>
      <c r="O82" s="74">
        <v>0.39655172413793105</v>
      </c>
    </row>
    <row r="83" spans="2:15" ht="15" customHeight="1">
      <c r="B83" s="128"/>
      <c r="C83" s="85" t="s">
        <v>30</v>
      </c>
      <c r="D83" s="86">
        <v>10</v>
      </c>
      <c r="E83" s="87">
        <v>2.1505376344086023E-2</v>
      </c>
      <c r="F83" s="86">
        <v>2</v>
      </c>
      <c r="G83" s="92">
        <v>5.7306590257879654E-3</v>
      </c>
      <c r="H83" s="88">
        <v>4</v>
      </c>
      <c r="I83" s="86">
        <v>5</v>
      </c>
      <c r="J83" s="93">
        <v>1</v>
      </c>
      <c r="K83" s="86">
        <v>29</v>
      </c>
      <c r="L83" s="92">
        <v>8.0221300138312579E-3</v>
      </c>
      <c r="M83" s="86">
        <v>28</v>
      </c>
      <c r="N83" s="92">
        <v>1.1054086063955783E-2</v>
      </c>
      <c r="O83" s="89">
        <v>3.5714285714285809E-2</v>
      </c>
    </row>
    <row r="84" spans="2:15" ht="15" customHeight="1">
      <c r="B84" s="22" t="s">
        <v>6</v>
      </c>
      <c r="C84" s="90" t="s">
        <v>31</v>
      </c>
      <c r="D84" s="34">
        <v>465</v>
      </c>
      <c r="E84" s="15">
        <v>1</v>
      </c>
      <c r="F84" s="34">
        <v>349</v>
      </c>
      <c r="G84" s="15">
        <v>1</v>
      </c>
      <c r="H84" s="16">
        <v>0.33237822349570201</v>
      </c>
      <c r="I84" s="34">
        <v>348</v>
      </c>
      <c r="J84" s="17">
        <v>0.3362068965517242</v>
      </c>
      <c r="K84" s="34">
        <v>3615</v>
      </c>
      <c r="L84" s="15">
        <v>1</v>
      </c>
      <c r="M84" s="34">
        <v>2533</v>
      </c>
      <c r="N84" s="17">
        <v>1</v>
      </c>
      <c r="O84" s="19">
        <v>0.42716146861429127</v>
      </c>
    </row>
    <row r="85" spans="2:15">
      <c r="B85" s="22" t="s">
        <v>53</v>
      </c>
      <c r="C85" s="90" t="s">
        <v>31</v>
      </c>
      <c r="D85" s="91">
        <v>4</v>
      </c>
      <c r="E85" s="15">
        <v>1</v>
      </c>
      <c r="F85" s="91">
        <v>0</v>
      </c>
      <c r="G85" s="15">
        <v>1</v>
      </c>
      <c r="H85" s="16"/>
      <c r="I85" s="91">
        <v>3</v>
      </c>
      <c r="J85" s="17">
        <v>0.33333333333333326</v>
      </c>
      <c r="K85" s="91">
        <v>31</v>
      </c>
      <c r="L85" s="15">
        <v>1</v>
      </c>
      <c r="M85" s="91">
        <v>5</v>
      </c>
      <c r="N85" s="15">
        <v>1</v>
      </c>
      <c r="O85" s="19">
        <v>5.2</v>
      </c>
    </row>
    <row r="86" spans="2:15" ht="15" customHeight="1">
      <c r="B86" s="23"/>
      <c r="C86" s="94" t="s">
        <v>31</v>
      </c>
      <c r="D86" s="35">
        <v>685</v>
      </c>
      <c r="E86" s="10">
        <v>1</v>
      </c>
      <c r="F86" s="35">
        <v>566</v>
      </c>
      <c r="G86" s="10">
        <v>1</v>
      </c>
      <c r="H86" s="11">
        <v>0.21024734982332149</v>
      </c>
      <c r="I86" s="35">
        <v>566</v>
      </c>
      <c r="J86" s="12">
        <v>0.21024734982332149</v>
      </c>
      <c r="K86" s="35">
        <v>5439</v>
      </c>
      <c r="L86" s="10">
        <v>1</v>
      </c>
      <c r="M86" s="35">
        <v>4084</v>
      </c>
      <c r="N86" s="10">
        <v>1</v>
      </c>
      <c r="O86" s="20">
        <v>0.33178256611165513</v>
      </c>
    </row>
    <row r="87" spans="2:15">
      <c r="B87" s="32" t="s">
        <v>44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</sheetData>
  <mergeCells count="69"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5:O5"/>
    <mergeCell ref="D5:H5"/>
    <mergeCell ref="I5:J5"/>
    <mergeCell ref="B34:N34"/>
    <mergeCell ref="B35:N35"/>
    <mergeCell ref="F6:G7"/>
    <mergeCell ref="K62:O62"/>
    <mergeCell ref="D63:E64"/>
    <mergeCell ref="I6:I7"/>
    <mergeCell ref="J6:J7"/>
    <mergeCell ref="K6:L7"/>
    <mergeCell ref="K63:L64"/>
    <mergeCell ref="M63:N64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0" priority="43" operator="lessThan">
      <formula>0</formula>
    </cfRule>
  </conditionalFormatting>
  <conditionalFormatting sqref="H10:H14 J10:J14 O10:O14">
    <cfRule type="cellIs" dxfId="119" priority="42" operator="lessThan">
      <formula>0</formula>
    </cfRule>
  </conditionalFormatting>
  <conditionalFormatting sqref="J18 J15:J16">
    <cfRule type="cellIs" dxfId="118" priority="41" operator="lessThan">
      <formula>0</formula>
    </cfRule>
  </conditionalFormatting>
  <conditionalFormatting sqref="D19:O26 D10:O16">
    <cfRule type="cellIs" dxfId="117" priority="40" operator="equal">
      <formula>0</formula>
    </cfRule>
  </conditionalFormatting>
  <conditionalFormatting sqref="H27:H28 O27:O28 H17:H18 O17:O18">
    <cfRule type="cellIs" dxfId="116" priority="39" operator="lessThan">
      <formula>0</formula>
    </cfRule>
  </conditionalFormatting>
  <conditionalFormatting sqref="H19:H23 J19:J23 O19:O23">
    <cfRule type="cellIs" dxfId="115" priority="38" operator="lessThan">
      <formula>0</formula>
    </cfRule>
  </conditionalFormatting>
  <conditionalFormatting sqref="H30 O30">
    <cfRule type="cellIs" dxfId="114" priority="37" operator="lessThan">
      <formula>0</formula>
    </cfRule>
  </conditionalFormatting>
  <conditionalFormatting sqref="H30 O30 J30">
    <cfRule type="cellIs" dxfId="113" priority="36" operator="lessThan">
      <formula>0</formula>
    </cfRule>
  </conditionalFormatting>
  <conditionalFormatting sqref="H50:H53 J50:J53 O50:O53">
    <cfRule type="cellIs" dxfId="112" priority="35" operator="lessThan">
      <formula>0</formula>
    </cfRule>
  </conditionalFormatting>
  <conditionalFormatting sqref="H53 O53">
    <cfRule type="cellIs" dxfId="111" priority="34" operator="lessThan">
      <formula>0</formula>
    </cfRule>
  </conditionalFormatting>
  <conditionalFormatting sqref="H45:H49 J45:J49 O45:O49">
    <cfRule type="cellIs" dxfId="110" priority="32" operator="lessThan">
      <formula>0</formula>
    </cfRule>
  </conditionalFormatting>
  <conditionalFormatting sqref="D45:O52">
    <cfRule type="cellIs" dxfId="109" priority="31" operator="equal">
      <formula>0</formula>
    </cfRule>
  </conditionalFormatting>
  <conditionalFormatting sqref="H55 J55 O55">
    <cfRule type="cellIs" dxfId="108" priority="30" operator="lessThan">
      <formula>0</formula>
    </cfRule>
  </conditionalFormatting>
  <conditionalFormatting sqref="H54 J54 O54">
    <cfRule type="cellIs" dxfId="107" priority="29" operator="lessThan">
      <formula>0</formula>
    </cfRule>
  </conditionalFormatting>
  <conditionalFormatting sqref="H54 O54">
    <cfRule type="cellIs" dxfId="106" priority="28" operator="lessThan">
      <formula>0</formula>
    </cfRule>
  </conditionalFormatting>
  <conditionalFormatting sqref="H56 O56">
    <cfRule type="cellIs" dxfId="105" priority="27" operator="lessThan">
      <formula>0</formula>
    </cfRule>
  </conditionalFormatting>
  <conditionalFormatting sqref="H56 O56 J56">
    <cfRule type="cellIs" dxfId="104" priority="26" operator="lessThan">
      <formula>0</formula>
    </cfRule>
  </conditionalFormatting>
  <conditionalFormatting sqref="H67:H71 J67:J71 O67:O71">
    <cfRule type="cellIs" dxfId="103" priority="25" operator="lessThan">
      <formula>0</formula>
    </cfRule>
  </conditionalFormatting>
  <conditionalFormatting sqref="J72:J73 O72:O73 H72:H73">
    <cfRule type="cellIs" dxfId="102" priority="24" operator="lessThan">
      <formula>0</formula>
    </cfRule>
  </conditionalFormatting>
  <conditionalFormatting sqref="D76:O82 D67:O73">
    <cfRule type="cellIs" dxfId="101" priority="23" operator="equal">
      <formula>0</formula>
    </cfRule>
  </conditionalFormatting>
  <conditionalFormatting sqref="H81:H83 J81:J83 O81:O83">
    <cfRule type="cellIs" dxfId="100" priority="22" operator="lessThan">
      <formula>0</formula>
    </cfRule>
  </conditionalFormatting>
  <conditionalFormatting sqref="H76:H80 J76:J80 O76:O80">
    <cfRule type="cellIs" dxfId="99" priority="21" operator="lessThan">
      <formula>0</formula>
    </cfRule>
  </conditionalFormatting>
  <conditionalFormatting sqref="H74 O74">
    <cfRule type="cellIs" dxfId="98" priority="20" operator="lessThan">
      <formula>0</formula>
    </cfRule>
  </conditionalFormatting>
  <conditionalFormatting sqref="H74 J74 O74">
    <cfRule type="cellIs" dxfId="97" priority="19" operator="lessThan">
      <formula>0</formula>
    </cfRule>
  </conditionalFormatting>
  <conditionalFormatting sqref="H83 O83">
    <cfRule type="cellIs" dxfId="96" priority="16" operator="lessThan">
      <formula>0</formula>
    </cfRule>
  </conditionalFormatting>
  <conditionalFormatting sqref="H85 J85 O85">
    <cfRule type="cellIs" dxfId="95" priority="15" operator="lessThan">
      <formula>0</formula>
    </cfRule>
  </conditionalFormatting>
  <conditionalFormatting sqref="H84 J84 O84">
    <cfRule type="cellIs" dxfId="94" priority="14" operator="lessThan">
      <formula>0</formula>
    </cfRule>
  </conditionalFormatting>
  <conditionalFormatting sqref="H84 O84">
    <cfRule type="cellIs" dxfId="93" priority="13" operator="lessThan">
      <formula>0</formula>
    </cfRule>
  </conditionalFormatting>
  <conditionalFormatting sqref="H86 O86">
    <cfRule type="cellIs" dxfId="92" priority="12" operator="lessThan">
      <formula>0</formula>
    </cfRule>
  </conditionalFormatting>
  <conditionalFormatting sqref="H86 O86 J86">
    <cfRule type="cellIs" dxfId="91" priority="11" operator="lessThan">
      <formula>0</formula>
    </cfRule>
  </conditionalFormatting>
  <conditionalFormatting sqref="H75 J75 O75">
    <cfRule type="cellIs" dxfId="90" priority="8" operator="lessThan">
      <formula>0</formula>
    </cfRule>
  </conditionalFormatting>
  <conditionalFormatting sqref="H75 O75">
    <cfRule type="cellIs" dxfId="89" priority="7" operator="lessThan">
      <formula>0</formula>
    </cfRule>
  </conditionalFormatting>
  <conditionalFormatting sqref="H44 J44 O44">
    <cfRule type="cellIs" dxfId="88" priority="4" operator="lessThan">
      <formula>0</formula>
    </cfRule>
  </conditionalFormatting>
  <conditionalFormatting sqref="H44 O44">
    <cfRule type="cellIs" dxfId="87" priority="3" operator="lessThan">
      <formula>0</formula>
    </cfRule>
  </conditionalFormatting>
  <conditionalFormatting sqref="H42:H43 J42:J43 O42:O43">
    <cfRule type="cellIs" dxfId="86" priority="2" operator="lessThan">
      <formula>0</formula>
    </cfRule>
  </conditionalFormatting>
  <conditionalFormatting sqref="D42:O43">
    <cfRule type="cellIs" dxfId="8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6"/>
  <sheetViews>
    <sheetView showGridLines="0" zoomScale="90" zoomScaleNormal="90" workbookViewId="0"/>
  </sheetViews>
  <sheetFormatPr defaultRowHeight="14.5"/>
  <cols>
    <col min="1" max="1" width="1.1796875" customWidth="1"/>
    <col min="2" max="2" width="15.453125" bestFit="1" customWidth="1"/>
    <col min="3" max="3" width="18.7265625" customWidth="1"/>
    <col min="4" max="8" width="9" customWidth="1"/>
    <col min="9" max="9" width="9" style="1" customWidth="1"/>
    <col min="10" max="10" width="11.81640625" customWidth="1"/>
    <col min="11" max="14" width="9" customWidth="1"/>
    <col min="15" max="15" width="11.7265625" customWidth="1"/>
  </cols>
  <sheetData>
    <row r="1" spans="2:15">
      <c r="B1" t="s">
        <v>7</v>
      </c>
      <c r="E1" s="36"/>
      <c r="I1"/>
      <c r="O1" s="61">
        <v>44475</v>
      </c>
    </row>
    <row r="2" spans="2:15">
      <c r="B2" s="199" t="s">
        <v>20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1"/>
    </row>
    <row r="3" spans="2:15">
      <c r="B3" s="200" t="s">
        <v>21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33" t="s">
        <v>37</v>
      </c>
    </row>
    <row r="4" spans="2:15" ht="14.5" customHeight="1">
      <c r="B4" s="187" t="s">
        <v>22</v>
      </c>
      <c r="C4" s="187" t="s">
        <v>1</v>
      </c>
      <c r="D4" s="189" t="s">
        <v>91</v>
      </c>
      <c r="E4" s="190"/>
      <c r="F4" s="190"/>
      <c r="G4" s="190"/>
      <c r="H4" s="191"/>
      <c r="I4" s="190" t="s">
        <v>84</v>
      </c>
      <c r="J4" s="190"/>
      <c r="K4" s="189" t="s">
        <v>92</v>
      </c>
      <c r="L4" s="190"/>
      <c r="M4" s="190"/>
      <c r="N4" s="190"/>
      <c r="O4" s="191"/>
    </row>
    <row r="5" spans="2:15" ht="14.5" customHeight="1">
      <c r="B5" s="188"/>
      <c r="C5" s="188"/>
      <c r="D5" s="201" t="s">
        <v>93</v>
      </c>
      <c r="E5" s="202"/>
      <c r="F5" s="202"/>
      <c r="G5" s="202"/>
      <c r="H5" s="203"/>
      <c r="I5" s="202" t="s">
        <v>86</v>
      </c>
      <c r="J5" s="202"/>
      <c r="K5" s="201" t="s">
        <v>94</v>
      </c>
      <c r="L5" s="202"/>
      <c r="M5" s="202"/>
      <c r="N5" s="202"/>
      <c r="O5" s="203"/>
    </row>
    <row r="6" spans="2:15" ht="14.5" customHeight="1">
      <c r="B6" s="188"/>
      <c r="C6" s="204"/>
      <c r="D6" s="183">
        <v>2021</v>
      </c>
      <c r="E6" s="184"/>
      <c r="F6" s="192">
        <v>2020</v>
      </c>
      <c r="G6" s="192"/>
      <c r="H6" s="194" t="s">
        <v>23</v>
      </c>
      <c r="I6" s="196">
        <v>2021</v>
      </c>
      <c r="J6" s="183" t="s">
        <v>95</v>
      </c>
      <c r="K6" s="183">
        <v>2021</v>
      </c>
      <c r="L6" s="184"/>
      <c r="M6" s="192">
        <v>2020</v>
      </c>
      <c r="N6" s="184"/>
      <c r="O6" s="174" t="s">
        <v>23</v>
      </c>
    </row>
    <row r="7" spans="2:15" ht="15" customHeight="1">
      <c r="B7" s="175" t="s">
        <v>22</v>
      </c>
      <c r="C7" s="205" t="s">
        <v>25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5" customHeight="1">
      <c r="B8" s="175"/>
      <c r="C8" s="205"/>
      <c r="D8" s="164" t="s">
        <v>26</v>
      </c>
      <c r="E8" s="160" t="s">
        <v>2</v>
      </c>
      <c r="F8" s="163" t="s">
        <v>26</v>
      </c>
      <c r="G8" s="52" t="s">
        <v>2</v>
      </c>
      <c r="H8" s="177" t="s">
        <v>27</v>
      </c>
      <c r="I8" s="53" t="s">
        <v>26</v>
      </c>
      <c r="J8" s="179" t="s">
        <v>96</v>
      </c>
      <c r="K8" s="164" t="s">
        <v>26</v>
      </c>
      <c r="L8" s="51" t="s">
        <v>2</v>
      </c>
      <c r="M8" s="163" t="s">
        <v>26</v>
      </c>
      <c r="N8" s="51" t="s">
        <v>2</v>
      </c>
      <c r="O8" s="181" t="s">
        <v>27</v>
      </c>
    </row>
    <row r="9" spans="2:15" ht="15" customHeight="1">
      <c r="B9" s="176"/>
      <c r="C9" s="206"/>
      <c r="D9" s="161" t="s">
        <v>28</v>
      </c>
      <c r="E9" s="162" t="s">
        <v>29</v>
      </c>
      <c r="F9" s="49" t="s">
        <v>28</v>
      </c>
      <c r="G9" s="50" t="s">
        <v>29</v>
      </c>
      <c r="H9" s="178"/>
      <c r="I9" s="54" t="s">
        <v>28</v>
      </c>
      <c r="J9" s="180"/>
      <c r="K9" s="161" t="s">
        <v>28</v>
      </c>
      <c r="L9" s="162" t="s">
        <v>29</v>
      </c>
      <c r="M9" s="49" t="s">
        <v>28</v>
      </c>
      <c r="N9" s="162" t="s">
        <v>29</v>
      </c>
      <c r="O9" s="182"/>
    </row>
    <row r="10" spans="2:15">
      <c r="B10" s="70"/>
      <c r="C10" s="63" t="s">
        <v>9</v>
      </c>
      <c r="D10" s="79">
        <v>18</v>
      </c>
      <c r="E10" s="65">
        <v>0.66666666666666663</v>
      </c>
      <c r="F10" s="80">
        <v>37</v>
      </c>
      <c r="G10" s="66">
        <v>0.71153846153846156</v>
      </c>
      <c r="H10" s="67">
        <v>-0.51351351351351349</v>
      </c>
      <c r="I10" s="80">
        <v>15</v>
      </c>
      <c r="J10" s="69">
        <v>0.19999999999999996</v>
      </c>
      <c r="K10" s="79">
        <v>191</v>
      </c>
      <c r="L10" s="65">
        <v>0.57878787878787874</v>
      </c>
      <c r="M10" s="80">
        <v>163</v>
      </c>
      <c r="N10" s="66">
        <v>0.61278195488721809</v>
      </c>
      <c r="O10" s="67">
        <v>0.17177914110429437</v>
      </c>
    </row>
    <row r="11" spans="2:15">
      <c r="B11" s="70"/>
      <c r="C11" s="71" t="s">
        <v>12</v>
      </c>
      <c r="D11" s="81">
        <v>1</v>
      </c>
      <c r="E11" s="73">
        <v>3.7037037037037035E-2</v>
      </c>
      <c r="F11" s="82">
        <v>2</v>
      </c>
      <c r="G11" s="83">
        <v>3.8461538461538464E-2</v>
      </c>
      <c r="H11" s="74">
        <v>-0.5</v>
      </c>
      <c r="I11" s="82">
        <v>2</v>
      </c>
      <c r="J11" s="84">
        <v>-0.5</v>
      </c>
      <c r="K11" s="81">
        <v>43</v>
      </c>
      <c r="L11" s="73">
        <v>0.13030303030303031</v>
      </c>
      <c r="M11" s="82">
        <v>48</v>
      </c>
      <c r="N11" s="83">
        <v>0.18045112781954886</v>
      </c>
      <c r="O11" s="74">
        <v>-0.10416666666666663</v>
      </c>
    </row>
    <row r="12" spans="2:15">
      <c r="B12" s="70"/>
      <c r="C12" s="71" t="s">
        <v>72</v>
      </c>
      <c r="D12" s="81">
        <v>1</v>
      </c>
      <c r="E12" s="73">
        <v>3.7037037037037035E-2</v>
      </c>
      <c r="F12" s="82">
        <v>0</v>
      </c>
      <c r="G12" s="83">
        <v>0</v>
      </c>
      <c r="H12" s="74"/>
      <c r="I12" s="82">
        <v>4</v>
      </c>
      <c r="J12" s="84">
        <v>-0.75</v>
      </c>
      <c r="K12" s="81">
        <v>18</v>
      </c>
      <c r="L12" s="73">
        <v>5.4545454545454543E-2</v>
      </c>
      <c r="M12" s="82">
        <v>3</v>
      </c>
      <c r="N12" s="83">
        <v>1.1278195488721804E-2</v>
      </c>
      <c r="O12" s="74">
        <v>5</v>
      </c>
    </row>
    <row r="13" spans="2:15">
      <c r="B13" s="70"/>
      <c r="C13" s="71" t="s">
        <v>17</v>
      </c>
      <c r="D13" s="81">
        <v>2</v>
      </c>
      <c r="E13" s="73">
        <v>7.407407407407407E-2</v>
      </c>
      <c r="F13" s="82">
        <v>1</v>
      </c>
      <c r="G13" s="83">
        <v>1.9230769230769232E-2</v>
      </c>
      <c r="H13" s="74">
        <v>1</v>
      </c>
      <c r="I13" s="82">
        <v>2</v>
      </c>
      <c r="J13" s="84">
        <v>0</v>
      </c>
      <c r="K13" s="81">
        <v>16</v>
      </c>
      <c r="L13" s="73">
        <v>4.8484848484848485E-2</v>
      </c>
      <c r="M13" s="82">
        <v>10</v>
      </c>
      <c r="N13" s="83">
        <v>3.7593984962406013E-2</v>
      </c>
      <c r="O13" s="74">
        <v>0.60000000000000009</v>
      </c>
    </row>
    <row r="14" spans="2:15">
      <c r="B14" s="111"/>
      <c r="C14" s="71" t="s">
        <v>4</v>
      </c>
      <c r="D14" s="81">
        <v>1</v>
      </c>
      <c r="E14" s="73">
        <v>3.7037037037037035E-2</v>
      </c>
      <c r="F14" s="82">
        <v>8</v>
      </c>
      <c r="G14" s="83">
        <v>0.15384615384615385</v>
      </c>
      <c r="H14" s="74">
        <v>-0.875</v>
      </c>
      <c r="I14" s="82">
        <v>0</v>
      </c>
      <c r="J14" s="84"/>
      <c r="K14" s="81">
        <v>11</v>
      </c>
      <c r="L14" s="73">
        <v>3.3333333333333333E-2</v>
      </c>
      <c r="M14" s="82">
        <v>17</v>
      </c>
      <c r="N14" s="83">
        <v>6.3909774436090222E-2</v>
      </c>
      <c r="O14" s="74">
        <v>-0.3529411764705882</v>
      </c>
    </row>
    <row r="15" spans="2:15">
      <c r="B15" s="70"/>
      <c r="C15" s="71" t="s">
        <v>11</v>
      </c>
      <c r="D15" s="81">
        <v>1</v>
      </c>
      <c r="E15" s="73">
        <v>3.7037037037037035E-2</v>
      </c>
      <c r="F15" s="82">
        <v>2</v>
      </c>
      <c r="G15" s="83">
        <v>3.8461538461538464E-2</v>
      </c>
      <c r="H15" s="74">
        <v>-0.5</v>
      </c>
      <c r="I15" s="82">
        <v>2</v>
      </c>
      <c r="J15" s="84">
        <v>-0.5</v>
      </c>
      <c r="K15" s="81">
        <v>10</v>
      </c>
      <c r="L15" s="73">
        <v>3.0303030303030304E-2</v>
      </c>
      <c r="M15" s="82">
        <v>7</v>
      </c>
      <c r="N15" s="83">
        <v>2.6315789473684209E-2</v>
      </c>
      <c r="O15" s="74">
        <v>0.4285714285714286</v>
      </c>
    </row>
    <row r="16" spans="2:15">
      <c r="B16" s="70"/>
      <c r="C16" s="71" t="s">
        <v>16</v>
      </c>
      <c r="D16" s="81">
        <v>0</v>
      </c>
      <c r="E16" s="73">
        <v>0</v>
      </c>
      <c r="F16" s="82">
        <v>0</v>
      </c>
      <c r="G16" s="83">
        <v>0</v>
      </c>
      <c r="H16" s="74"/>
      <c r="I16" s="82">
        <v>4</v>
      </c>
      <c r="J16" s="84">
        <v>-1</v>
      </c>
      <c r="K16" s="81">
        <v>8</v>
      </c>
      <c r="L16" s="73">
        <v>2.4242424242424242E-2</v>
      </c>
      <c r="M16" s="82">
        <v>0</v>
      </c>
      <c r="N16" s="83">
        <v>0</v>
      </c>
      <c r="O16" s="74"/>
    </row>
    <row r="17" spans="2:16">
      <c r="B17" s="121"/>
      <c r="C17" s="85" t="s">
        <v>30</v>
      </c>
      <c r="D17" s="86">
        <v>3</v>
      </c>
      <c r="E17" s="87">
        <v>0.1111111111111111</v>
      </c>
      <c r="F17" s="86">
        <v>2</v>
      </c>
      <c r="G17" s="87">
        <v>3.8461538461538464E-2</v>
      </c>
      <c r="H17" s="88">
        <v>0.5</v>
      </c>
      <c r="I17" s="86">
        <v>3</v>
      </c>
      <c r="J17" s="87">
        <v>9.375E-2</v>
      </c>
      <c r="K17" s="86">
        <v>33</v>
      </c>
      <c r="L17" s="87">
        <v>0.1</v>
      </c>
      <c r="M17" s="86">
        <v>18</v>
      </c>
      <c r="N17" s="87">
        <v>6.7669172932330823E-2</v>
      </c>
      <c r="O17" s="89">
        <v>0.83333333333333326</v>
      </c>
    </row>
    <row r="18" spans="2:16">
      <c r="B18" s="22" t="s">
        <v>38</v>
      </c>
      <c r="C18" s="90" t="s">
        <v>31</v>
      </c>
      <c r="D18" s="34">
        <v>3</v>
      </c>
      <c r="E18" s="15">
        <v>0.1111111111111111</v>
      </c>
      <c r="F18" s="34">
        <v>2</v>
      </c>
      <c r="G18" s="15">
        <v>3.8461538461538464E-2</v>
      </c>
      <c r="H18" s="16">
        <v>0.5</v>
      </c>
      <c r="I18" s="34">
        <v>3</v>
      </c>
      <c r="J18" s="17">
        <v>9.375E-2</v>
      </c>
      <c r="K18" s="34">
        <v>33</v>
      </c>
      <c r="L18" s="15">
        <v>0.1</v>
      </c>
      <c r="M18" s="34">
        <v>18</v>
      </c>
      <c r="N18" s="17">
        <v>6.7669172932330823E-2</v>
      </c>
      <c r="O18" s="19">
        <v>0.83333333333333326</v>
      </c>
    </row>
    <row r="19" spans="2:16">
      <c r="B19" s="70"/>
      <c r="C19" s="63" t="s">
        <v>3</v>
      </c>
      <c r="D19" s="79">
        <v>580</v>
      </c>
      <c r="E19" s="65">
        <v>0.21878536401357979</v>
      </c>
      <c r="F19" s="80">
        <v>518</v>
      </c>
      <c r="G19" s="66">
        <v>0.26714801444043323</v>
      </c>
      <c r="H19" s="67">
        <v>0.11969111969111967</v>
      </c>
      <c r="I19" s="80">
        <v>564</v>
      </c>
      <c r="J19" s="69">
        <v>2.8368794326241176E-2</v>
      </c>
      <c r="K19" s="79">
        <v>5611</v>
      </c>
      <c r="L19" s="65">
        <v>0.24516100843273475</v>
      </c>
      <c r="M19" s="80">
        <v>2849</v>
      </c>
      <c r="N19" s="66">
        <v>0.22085271317829458</v>
      </c>
      <c r="O19" s="67">
        <v>0.9694629694629695</v>
      </c>
    </row>
    <row r="20" spans="2:16">
      <c r="B20" s="70"/>
      <c r="C20" s="71" t="s">
        <v>9</v>
      </c>
      <c r="D20" s="81">
        <v>385</v>
      </c>
      <c r="E20" s="73">
        <v>0.14522821576763487</v>
      </c>
      <c r="F20" s="82">
        <v>255</v>
      </c>
      <c r="G20" s="83">
        <v>0.13151108818978854</v>
      </c>
      <c r="H20" s="74">
        <v>0.50980392156862742</v>
      </c>
      <c r="I20" s="82">
        <v>328</v>
      </c>
      <c r="J20" s="84">
        <v>0.17378048780487809</v>
      </c>
      <c r="K20" s="81">
        <v>3939</v>
      </c>
      <c r="L20" s="73">
        <v>0.17210643596801678</v>
      </c>
      <c r="M20" s="82">
        <v>1897</v>
      </c>
      <c r="N20" s="83">
        <v>0.14705426356589146</v>
      </c>
      <c r="O20" s="74">
        <v>1.0764364786505007</v>
      </c>
    </row>
    <row r="21" spans="2:16">
      <c r="B21" s="70"/>
      <c r="C21" s="71" t="s">
        <v>4</v>
      </c>
      <c r="D21" s="81">
        <v>488</v>
      </c>
      <c r="E21" s="73">
        <v>0.1840814786872878</v>
      </c>
      <c r="F21" s="82">
        <v>328</v>
      </c>
      <c r="G21" s="83">
        <v>0.16915936049510058</v>
      </c>
      <c r="H21" s="74">
        <v>0.48780487804878048</v>
      </c>
      <c r="I21" s="82">
        <v>259</v>
      </c>
      <c r="J21" s="84">
        <v>0.88416988416988418</v>
      </c>
      <c r="K21" s="81">
        <v>3635</v>
      </c>
      <c r="L21" s="73">
        <v>0.15882378642897715</v>
      </c>
      <c r="M21" s="82">
        <v>2259</v>
      </c>
      <c r="N21" s="83">
        <v>0.17511627906976746</v>
      </c>
      <c r="O21" s="74">
        <v>0.6091190792386012</v>
      </c>
    </row>
    <row r="22" spans="2:16">
      <c r="B22" s="70"/>
      <c r="C22" s="71" t="s">
        <v>8</v>
      </c>
      <c r="D22" s="81">
        <v>563</v>
      </c>
      <c r="E22" s="73">
        <v>0.2123726895511128</v>
      </c>
      <c r="F22" s="82">
        <v>341</v>
      </c>
      <c r="G22" s="83">
        <v>0.17586384734399174</v>
      </c>
      <c r="H22" s="74">
        <v>0.65102639296187692</v>
      </c>
      <c r="I22" s="82">
        <v>228</v>
      </c>
      <c r="J22" s="84">
        <v>1.4692982456140351</v>
      </c>
      <c r="K22" s="81">
        <v>3475</v>
      </c>
      <c r="L22" s="73">
        <v>0.15183291825053524</v>
      </c>
      <c r="M22" s="82">
        <v>2115</v>
      </c>
      <c r="N22" s="83">
        <v>0.16395348837209303</v>
      </c>
      <c r="O22" s="74">
        <v>0.64302600472813243</v>
      </c>
    </row>
    <row r="23" spans="2:16">
      <c r="B23" s="111"/>
      <c r="C23" s="71" t="s">
        <v>10</v>
      </c>
      <c r="D23" s="81">
        <v>219</v>
      </c>
      <c r="E23" s="73">
        <v>8.2610335722368922E-2</v>
      </c>
      <c r="F23" s="82">
        <v>282</v>
      </c>
      <c r="G23" s="83">
        <v>0.14543579164517792</v>
      </c>
      <c r="H23" s="74">
        <v>-0.22340425531914898</v>
      </c>
      <c r="I23" s="82">
        <v>121</v>
      </c>
      <c r="J23" s="84">
        <v>0.80991735537190079</v>
      </c>
      <c r="K23" s="81">
        <v>3321</v>
      </c>
      <c r="L23" s="73">
        <v>0.1451042076287849</v>
      </c>
      <c r="M23" s="82">
        <v>1985</v>
      </c>
      <c r="N23" s="83">
        <v>0.15387596899224806</v>
      </c>
      <c r="O23" s="74">
        <v>0.67304785894206542</v>
      </c>
    </row>
    <row r="24" spans="2:16">
      <c r="B24" s="70"/>
      <c r="C24" s="71" t="s">
        <v>12</v>
      </c>
      <c r="D24" s="81">
        <v>162</v>
      </c>
      <c r="E24" s="73">
        <v>6.1109015465861942E-2</v>
      </c>
      <c r="F24" s="82">
        <v>93</v>
      </c>
      <c r="G24" s="83">
        <v>4.7962867457452298E-2</v>
      </c>
      <c r="H24" s="74">
        <v>0.74193548387096775</v>
      </c>
      <c r="I24" s="82">
        <v>214</v>
      </c>
      <c r="J24" s="84">
        <v>-0.2429906542056075</v>
      </c>
      <c r="K24" s="81">
        <v>1493</v>
      </c>
      <c r="L24" s="73">
        <v>6.5233538690086079E-2</v>
      </c>
      <c r="M24" s="82">
        <v>995</v>
      </c>
      <c r="N24" s="83">
        <v>7.713178294573643E-2</v>
      </c>
      <c r="O24" s="74">
        <v>0.50050251256281397</v>
      </c>
    </row>
    <row r="25" spans="2:16">
      <c r="B25" s="70"/>
      <c r="C25" s="71" t="s">
        <v>11</v>
      </c>
      <c r="D25" s="81">
        <v>172</v>
      </c>
      <c r="E25" s="73">
        <v>6.4881176914371938E-2</v>
      </c>
      <c r="F25" s="82">
        <v>89</v>
      </c>
      <c r="G25" s="83">
        <v>4.5899948427024238E-2</v>
      </c>
      <c r="H25" s="74">
        <v>0.93258426966292141</v>
      </c>
      <c r="I25" s="82">
        <v>104</v>
      </c>
      <c r="J25" s="84">
        <v>0.65384615384615374</v>
      </c>
      <c r="K25" s="81">
        <v>1019</v>
      </c>
      <c r="L25" s="73">
        <v>4.4523091711451919E-2</v>
      </c>
      <c r="M25" s="82">
        <v>578</v>
      </c>
      <c r="N25" s="83">
        <v>4.4806201550387594E-2</v>
      </c>
      <c r="O25" s="74">
        <v>0.76297577854671284</v>
      </c>
    </row>
    <row r="26" spans="2:16">
      <c r="B26" s="70"/>
      <c r="C26" s="71" t="s">
        <v>66</v>
      </c>
      <c r="D26" s="81">
        <v>63</v>
      </c>
      <c r="E26" s="73">
        <v>2.3764617125612977E-2</v>
      </c>
      <c r="F26" s="82">
        <v>21</v>
      </c>
      <c r="G26" s="83">
        <v>1.0830324909747292E-2</v>
      </c>
      <c r="H26" s="74">
        <v>2</v>
      </c>
      <c r="I26" s="82">
        <v>15</v>
      </c>
      <c r="J26" s="84">
        <v>3.2</v>
      </c>
      <c r="K26" s="81">
        <v>260</v>
      </c>
      <c r="L26" s="73">
        <v>1.1360160789968104E-2</v>
      </c>
      <c r="M26" s="82">
        <v>93</v>
      </c>
      <c r="N26" s="83">
        <v>7.2093023255813951E-3</v>
      </c>
      <c r="O26" s="74">
        <v>1.795698924731183</v>
      </c>
    </row>
    <row r="27" spans="2:16">
      <c r="B27" s="128"/>
      <c r="C27" s="85" t="s">
        <v>30</v>
      </c>
      <c r="D27" s="97">
        <f>+D28-SUM(D19:D26)</f>
        <v>19</v>
      </c>
      <c r="E27" s="87">
        <f>+E28-SUM(E19:E26)</f>
        <v>7.1671067521690279E-3</v>
      </c>
      <c r="F27" s="97">
        <f>+F28-SUM(F19:F26)</f>
        <v>12</v>
      </c>
      <c r="G27" s="87">
        <f>+G28-SUM(G19:G26)</f>
        <v>6.1887570912840806E-3</v>
      </c>
      <c r="H27" s="88">
        <f>+D27/F27-1</f>
        <v>0.58333333333333326</v>
      </c>
      <c r="I27" s="86">
        <f>+I28-SUM(I20:I26)</f>
        <v>577</v>
      </c>
      <c r="J27" s="87">
        <f>+D27/I27-1</f>
        <v>-0.96707105719237441</v>
      </c>
      <c r="K27" s="97">
        <f>+K28-SUM(K19:K26)</f>
        <v>134</v>
      </c>
      <c r="L27" s="87">
        <f>+L28-SUM(L19:L26)</f>
        <v>5.8548520994449182E-3</v>
      </c>
      <c r="M27" s="97">
        <f>+M28-SUM(M19:M26)</f>
        <v>129</v>
      </c>
      <c r="N27" s="87">
        <f>+N28-SUM(N19:N26)</f>
        <v>1.0000000000000009E-2</v>
      </c>
      <c r="O27" s="88">
        <f>+K27/M27-1</f>
        <v>3.8759689922480689E-2</v>
      </c>
    </row>
    <row r="28" spans="2:16">
      <c r="B28" s="22" t="s">
        <v>39</v>
      </c>
      <c r="C28" s="90" t="s">
        <v>31</v>
      </c>
      <c r="D28" s="34">
        <v>2651</v>
      </c>
      <c r="E28" s="15">
        <v>1</v>
      </c>
      <c r="F28" s="34">
        <v>1939</v>
      </c>
      <c r="G28" s="15">
        <v>1</v>
      </c>
      <c r="H28" s="16">
        <v>0.36719958741619396</v>
      </c>
      <c r="I28" s="34">
        <v>1846</v>
      </c>
      <c r="J28" s="17">
        <v>0.43607800650054163</v>
      </c>
      <c r="K28" s="34">
        <v>22887</v>
      </c>
      <c r="L28" s="15">
        <v>1</v>
      </c>
      <c r="M28" s="34">
        <v>12900</v>
      </c>
      <c r="N28" s="17">
        <v>1</v>
      </c>
      <c r="O28" s="19">
        <v>0.77418604651162792</v>
      </c>
    </row>
    <row r="29" spans="2:16">
      <c r="B29" s="22" t="s">
        <v>53</v>
      </c>
      <c r="C29" s="90" t="s">
        <v>31</v>
      </c>
      <c r="D29" s="91">
        <v>4</v>
      </c>
      <c r="E29" s="15">
        <v>1</v>
      </c>
      <c r="F29" s="91">
        <v>0</v>
      </c>
      <c r="G29" s="15">
        <v>1</v>
      </c>
      <c r="H29" s="16"/>
      <c r="I29" s="91">
        <v>3</v>
      </c>
      <c r="J29" s="15">
        <v>0.33333333333333326</v>
      </c>
      <c r="K29" s="91">
        <v>32</v>
      </c>
      <c r="L29" s="15">
        <v>1</v>
      </c>
      <c r="M29" s="91">
        <v>6</v>
      </c>
      <c r="N29" s="15">
        <v>1</v>
      </c>
      <c r="O29" s="19">
        <v>4.333333333333333</v>
      </c>
      <c r="P29" s="25"/>
    </row>
    <row r="30" spans="2:16">
      <c r="B30" s="23"/>
      <c r="C30" s="94" t="s">
        <v>31</v>
      </c>
      <c r="D30" s="35">
        <v>2682</v>
      </c>
      <c r="E30" s="10">
        <v>1</v>
      </c>
      <c r="F30" s="35">
        <v>1991</v>
      </c>
      <c r="G30" s="10">
        <v>1</v>
      </c>
      <c r="H30" s="11">
        <v>0.34706177800100457</v>
      </c>
      <c r="I30" s="35">
        <v>1881</v>
      </c>
      <c r="J30" s="12">
        <v>0.42583732057416257</v>
      </c>
      <c r="K30" s="35">
        <v>23249</v>
      </c>
      <c r="L30" s="10">
        <v>1</v>
      </c>
      <c r="M30" s="35">
        <v>13172</v>
      </c>
      <c r="N30" s="10">
        <v>1</v>
      </c>
      <c r="O30" s="20">
        <v>0.76503188581840265</v>
      </c>
      <c r="P30" s="25"/>
    </row>
    <row r="31" spans="2:16" ht="14.5" customHeight="1">
      <c r="B31" s="139" t="s">
        <v>73</v>
      </c>
      <c r="C31" s="141"/>
      <c r="D31" s="139"/>
      <c r="E31" s="139"/>
      <c r="F31" s="139"/>
      <c r="G31" s="139"/>
    </row>
    <row r="32" spans="2:16">
      <c r="B32" s="142" t="s">
        <v>74</v>
      </c>
      <c r="C32" s="139"/>
      <c r="D32" s="139"/>
      <c r="E32" s="139"/>
      <c r="F32" s="139"/>
      <c r="G32" s="139"/>
    </row>
    <row r="33" spans="2:15" ht="14.25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>
      <c r="B35" s="199" t="s">
        <v>40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21"/>
    </row>
    <row r="36" spans="2:15">
      <c r="B36" s="200" t="s">
        <v>41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9" t="s">
        <v>37</v>
      </c>
    </row>
    <row r="37" spans="2:15" ht="14.5" customHeight="1">
      <c r="B37" s="187" t="s">
        <v>22</v>
      </c>
      <c r="C37" s="187" t="s">
        <v>1</v>
      </c>
      <c r="D37" s="189" t="s">
        <v>91</v>
      </c>
      <c r="E37" s="190"/>
      <c r="F37" s="190"/>
      <c r="G37" s="190"/>
      <c r="H37" s="191"/>
      <c r="I37" s="190" t="s">
        <v>84</v>
      </c>
      <c r="J37" s="190"/>
      <c r="K37" s="189" t="s">
        <v>92</v>
      </c>
      <c r="L37" s="190"/>
      <c r="M37" s="190"/>
      <c r="N37" s="190"/>
      <c r="O37" s="191"/>
    </row>
    <row r="38" spans="2:15" ht="14.5" customHeight="1">
      <c r="B38" s="188"/>
      <c r="C38" s="188"/>
      <c r="D38" s="201" t="s">
        <v>93</v>
      </c>
      <c r="E38" s="202"/>
      <c r="F38" s="202"/>
      <c r="G38" s="202"/>
      <c r="H38" s="203"/>
      <c r="I38" s="202" t="s">
        <v>86</v>
      </c>
      <c r="J38" s="202"/>
      <c r="K38" s="201" t="s">
        <v>94</v>
      </c>
      <c r="L38" s="202"/>
      <c r="M38" s="202"/>
      <c r="N38" s="202"/>
      <c r="O38" s="203"/>
    </row>
    <row r="39" spans="2:15" ht="14.5" customHeight="1">
      <c r="B39" s="188"/>
      <c r="C39" s="204"/>
      <c r="D39" s="183">
        <v>2021</v>
      </c>
      <c r="E39" s="184"/>
      <c r="F39" s="192">
        <v>2020</v>
      </c>
      <c r="G39" s="192"/>
      <c r="H39" s="194" t="s">
        <v>23</v>
      </c>
      <c r="I39" s="196">
        <v>2021</v>
      </c>
      <c r="J39" s="183" t="s">
        <v>95</v>
      </c>
      <c r="K39" s="183">
        <v>2021</v>
      </c>
      <c r="L39" s="184"/>
      <c r="M39" s="192">
        <v>2020</v>
      </c>
      <c r="N39" s="184"/>
      <c r="O39" s="174" t="s">
        <v>23</v>
      </c>
    </row>
    <row r="40" spans="2:15" ht="14.5" customHeight="1">
      <c r="B40" s="175" t="s">
        <v>22</v>
      </c>
      <c r="C40" s="205" t="s">
        <v>25</v>
      </c>
      <c r="D40" s="185"/>
      <c r="E40" s="186"/>
      <c r="F40" s="193"/>
      <c r="G40" s="193"/>
      <c r="H40" s="195"/>
      <c r="I40" s="197"/>
      <c r="J40" s="198"/>
      <c r="K40" s="185"/>
      <c r="L40" s="186"/>
      <c r="M40" s="193"/>
      <c r="N40" s="186"/>
      <c r="O40" s="174"/>
    </row>
    <row r="41" spans="2:15" ht="14.5" customHeight="1">
      <c r="B41" s="175"/>
      <c r="C41" s="205"/>
      <c r="D41" s="164" t="s">
        <v>26</v>
      </c>
      <c r="E41" s="160" t="s">
        <v>2</v>
      </c>
      <c r="F41" s="163" t="s">
        <v>26</v>
      </c>
      <c r="G41" s="52" t="s">
        <v>2</v>
      </c>
      <c r="H41" s="177" t="s">
        <v>27</v>
      </c>
      <c r="I41" s="53" t="s">
        <v>26</v>
      </c>
      <c r="J41" s="179" t="s">
        <v>96</v>
      </c>
      <c r="K41" s="164" t="s">
        <v>26</v>
      </c>
      <c r="L41" s="51" t="s">
        <v>2</v>
      </c>
      <c r="M41" s="163" t="s">
        <v>26</v>
      </c>
      <c r="N41" s="51" t="s">
        <v>2</v>
      </c>
      <c r="O41" s="181" t="s">
        <v>27</v>
      </c>
    </row>
    <row r="42" spans="2:15" ht="14.5" customHeight="1">
      <c r="B42" s="176"/>
      <c r="C42" s="206"/>
      <c r="D42" s="161" t="s">
        <v>28</v>
      </c>
      <c r="E42" s="162" t="s">
        <v>29</v>
      </c>
      <c r="F42" s="49" t="s">
        <v>28</v>
      </c>
      <c r="G42" s="50" t="s">
        <v>29</v>
      </c>
      <c r="H42" s="178"/>
      <c r="I42" s="54" t="s">
        <v>28</v>
      </c>
      <c r="J42" s="180"/>
      <c r="K42" s="161" t="s">
        <v>28</v>
      </c>
      <c r="L42" s="162" t="s">
        <v>29</v>
      </c>
      <c r="M42" s="49" t="s">
        <v>28</v>
      </c>
      <c r="N42" s="162" t="s">
        <v>29</v>
      </c>
      <c r="O42" s="182"/>
    </row>
    <row r="43" spans="2:15">
      <c r="B43" s="22" t="s">
        <v>38</v>
      </c>
      <c r="C43" s="90" t="s">
        <v>31</v>
      </c>
      <c r="D43" s="91"/>
      <c r="E43" s="15"/>
      <c r="F43" s="91"/>
      <c r="G43" s="15"/>
      <c r="H43" s="16"/>
      <c r="I43" s="91"/>
      <c r="J43" s="15"/>
      <c r="K43" s="91"/>
      <c r="L43" s="15"/>
      <c r="M43" s="91"/>
      <c r="N43" s="15"/>
      <c r="O43" s="18"/>
    </row>
    <row r="44" spans="2:15">
      <c r="B44" s="70"/>
      <c r="C44" s="63" t="s">
        <v>3</v>
      </c>
      <c r="D44" s="79">
        <v>500</v>
      </c>
      <c r="E44" s="65">
        <v>0.25037556334501754</v>
      </c>
      <c r="F44" s="80">
        <v>445</v>
      </c>
      <c r="G44" s="66">
        <v>0.31228070175438599</v>
      </c>
      <c r="H44" s="67">
        <v>0.12359550561797761</v>
      </c>
      <c r="I44" s="80">
        <v>513</v>
      </c>
      <c r="J44" s="69">
        <v>-2.5341130604288553E-2</v>
      </c>
      <c r="K44" s="79">
        <v>4888</v>
      </c>
      <c r="L44" s="65">
        <v>0.27446796563535292</v>
      </c>
      <c r="M44" s="80">
        <v>2385</v>
      </c>
      <c r="N44" s="66">
        <v>0.26246285902938266</v>
      </c>
      <c r="O44" s="67">
        <v>1.0494758909853248</v>
      </c>
    </row>
    <row r="45" spans="2:15">
      <c r="B45" s="70"/>
      <c r="C45" s="71" t="s">
        <v>9</v>
      </c>
      <c r="D45" s="81">
        <v>277</v>
      </c>
      <c r="E45" s="73">
        <v>0.13870806209313971</v>
      </c>
      <c r="F45" s="82">
        <v>190</v>
      </c>
      <c r="G45" s="83">
        <v>0.13333333333333333</v>
      </c>
      <c r="H45" s="74">
        <v>0.45789473684210535</v>
      </c>
      <c r="I45" s="82">
        <v>252</v>
      </c>
      <c r="J45" s="84">
        <v>9.9206349206349298E-2</v>
      </c>
      <c r="K45" s="81">
        <v>3138</v>
      </c>
      <c r="L45" s="73">
        <v>0.17620304340501994</v>
      </c>
      <c r="M45" s="82">
        <v>1258</v>
      </c>
      <c r="N45" s="83">
        <v>0.13843952899746892</v>
      </c>
      <c r="O45" s="74">
        <v>1.4944356120826709</v>
      </c>
    </row>
    <row r="46" spans="2:15" ht="15" customHeight="1">
      <c r="B46" s="70"/>
      <c r="C46" s="71" t="s">
        <v>8</v>
      </c>
      <c r="D46" s="81">
        <v>483</v>
      </c>
      <c r="E46" s="73">
        <v>0.24186279419128692</v>
      </c>
      <c r="F46" s="82">
        <v>247</v>
      </c>
      <c r="G46" s="83">
        <v>0.17333333333333334</v>
      </c>
      <c r="H46" s="74">
        <v>0.95546558704453433</v>
      </c>
      <c r="I46" s="82">
        <v>142</v>
      </c>
      <c r="J46" s="84">
        <v>2.4014084507042255</v>
      </c>
      <c r="K46" s="81">
        <v>2887</v>
      </c>
      <c r="L46" s="73">
        <v>0.16210904598798359</v>
      </c>
      <c r="M46" s="82">
        <v>1645</v>
      </c>
      <c r="N46" s="83">
        <v>0.18102784197204799</v>
      </c>
      <c r="O46" s="74">
        <v>0.75501519756838897</v>
      </c>
    </row>
    <row r="47" spans="2:15">
      <c r="B47" s="70"/>
      <c r="C47" s="71" t="s">
        <v>10</v>
      </c>
      <c r="D47" s="81">
        <v>142</v>
      </c>
      <c r="E47" s="73">
        <v>7.1106659989984972E-2</v>
      </c>
      <c r="F47" s="82">
        <v>227</v>
      </c>
      <c r="G47" s="83">
        <v>0.15929824561403508</v>
      </c>
      <c r="H47" s="74">
        <v>-0.37444933920704848</v>
      </c>
      <c r="I47" s="82">
        <v>62</v>
      </c>
      <c r="J47" s="84">
        <v>1.2903225806451615</v>
      </c>
      <c r="K47" s="81">
        <v>2606</v>
      </c>
      <c r="L47" s="73">
        <v>0.14633050704699871</v>
      </c>
      <c r="M47" s="82">
        <v>1566</v>
      </c>
      <c r="N47" s="83">
        <v>0.17233410366457577</v>
      </c>
      <c r="O47" s="74">
        <v>0.66411238825031926</v>
      </c>
    </row>
    <row r="48" spans="2:15" ht="15" customHeight="1">
      <c r="B48" s="111"/>
      <c r="C48" s="71" t="s">
        <v>4</v>
      </c>
      <c r="D48" s="81">
        <v>349</v>
      </c>
      <c r="E48" s="73">
        <v>0.17476214321482222</v>
      </c>
      <c r="F48" s="82">
        <v>220</v>
      </c>
      <c r="G48" s="83">
        <v>0.15438596491228071</v>
      </c>
      <c r="H48" s="74">
        <v>0.58636363636363642</v>
      </c>
      <c r="I48" s="82">
        <v>155</v>
      </c>
      <c r="J48" s="84">
        <v>1.2516129032258063</v>
      </c>
      <c r="K48" s="81">
        <v>2606</v>
      </c>
      <c r="L48" s="73">
        <v>0.14633050704699871</v>
      </c>
      <c r="M48" s="82">
        <v>1425</v>
      </c>
      <c r="N48" s="83">
        <v>0.15681743149554309</v>
      </c>
      <c r="O48" s="74">
        <v>0.82877192982456149</v>
      </c>
    </row>
    <row r="49" spans="2:15">
      <c r="B49" s="70"/>
      <c r="C49" s="71" t="s">
        <v>11</v>
      </c>
      <c r="D49" s="81">
        <v>126</v>
      </c>
      <c r="E49" s="73">
        <v>6.3094641962944412E-2</v>
      </c>
      <c r="F49" s="82">
        <v>55</v>
      </c>
      <c r="G49" s="83">
        <v>3.8596491228070177E-2</v>
      </c>
      <c r="H49" s="74">
        <v>1.290909090909091</v>
      </c>
      <c r="I49" s="82">
        <v>64</v>
      </c>
      <c r="J49" s="84">
        <v>0.96875</v>
      </c>
      <c r="K49" s="81">
        <v>746</v>
      </c>
      <c r="L49" s="73">
        <v>4.1888932562187661E-2</v>
      </c>
      <c r="M49" s="82">
        <v>387</v>
      </c>
      <c r="N49" s="83">
        <v>4.2588312974579066E-2</v>
      </c>
      <c r="O49" s="74">
        <v>0.92764857881136953</v>
      </c>
    </row>
    <row r="50" spans="2:15">
      <c r="B50" s="70"/>
      <c r="C50" s="71" t="s">
        <v>12</v>
      </c>
      <c r="D50" s="81">
        <v>63</v>
      </c>
      <c r="E50" s="73">
        <v>3.1547320981472206E-2</v>
      </c>
      <c r="F50" s="82">
        <v>20</v>
      </c>
      <c r="G50" s="83">
        <v>1.4035087719298246E-2</v>
      </c>
      <c r="H50" s="74">
        <v>2.15</v>
      </c>
      <c r="I50" s="82">
        <v>113</v>
      </c>
      <c r="J50" s="84">
        <v>-0.44247787610619471</v>
      </c>
      <c r="K50" s="81">
        <v>685</v>
      </c>
      <c r="L50" s="73">
        <v>3.8463698130158909E-2</v>
      </c>
      <c r="M50" s="82">
        <v>323</v>
      </c>
      <c r="N50" s="83">
        <v>3.5545284472323101E-2</v>
      </c>
      <c r="O50" s="74">
        <v>1.1207430340557276</v>
      </c>
    </row>
    <row r="51" spans="2:15">
      <c r="B51" s="70"/>
      <c r="C51" s="71" t="s">
        <v>66</v>
      </c>
      <c r="D51" s="81">
        <v>57</v>
      </c>
      <c r="E51" s="73">
        <v>2.8542814221331998E-2</v>
      </c>
      <c r="F51" s="82">
        <v>21</v>
      </c>
      <c r="G51" s="83">
        <v>1.4736842105263158E-2</v>
      </c>
      <c r="H51" s="74">
        <v>1.7142857142857144</v>
      </c>
      <c r="I51" s="82">
        <v>14</v>
      </c>
      <c r="J51" s="84">
        <v>3.0714285714285712</v>
      </c>
      <c r="K51" s="81">
        <v>253</v>
      </c>
      <c r="L51" s="73">
        <v>1.4206300185299567E-2</v>
      </c>
      <c r="M51" s="82">
        <v>93</v>
      </c>
      <c r="N51" s="83">
        <v>1.0234400792340706E-2</v>
      </c>
      <c r="O51" s="74">
        <v>1.7204301075268815</v>
      </c>
    </row>
    <row r="52" spans="2:15">
      <c r="B52" s="128"/>
      <c r="C52" s="85" t="s">
        <v>30</v>
      </c>
      <c r="D52" s="86">
        <v>0</v>
      </c>
      <c r="E52" s="87">
        <v>0</v>
      </c>
      <c r="F52" s="86">
        <v>0</v>
      </c>
      <c r="G52" s="92">
        <v>0</v>
      </c>
      <c r="H52" s="88"/>
      <c r="I52" s="86">
        <v>0</v>
      </c>
      <c r="J52" s="93"/>
      <c r="K52" s="86">
        <v>0</v>
      </c>
      <c r="L52" s="92">
        <v>0</v>
      </c>
      <c r="M52" s="86">
        <v>5</v>
      </c>
      <c r="N52" s="92">
        <v>5.5023660173874765E-4</v>
      </c>
      <c r="O52" s="89">
        <v>-1</v>
      </c>
    </row>
    <row r="53" spans="2:15">
      <c r="B53" s="22" t="s">
        <v>39</v>
      </c>
      <c r="C53" s="90" t="s">
        <v>31</v>
      </c>
      <c r="D53" s="34">
        <v>1997</v>
      </c>
      <c r="E53" s="15">
        <v>1</v>
      </c>
      <c r="F53" s="34">
        <v>1425</v>
      </c>
      <c r="G53" s="15">
        <v>1</v>
      </c>
      <c r="H53" s="16">
        <v>0.40140350877192987</v>
      </c>
      <c r="I53" s="34">
        <v>1315</v>
      </c>
      <c r="J53" s="17">
        <v>0.51863117870722442</v>
      </c>
      <c r="K53" s="34">
        <v>17809</v>
      </c>
      <c r="L53" s="15">
        <v>1</v>
      </c>
      <c r="M53" s="34">
        <v>9087</v>
      </c>
      <c r="N53" s="17">
        <v>1</v>
      </c>
      <c r="O53" s="19">
        <v>0.95983272807307141</v>
      </c>
    </row>
    <row r="54" spans="2:15">
      <c r="B54" s="22" t="s">
        <v>53</v>
      </c>
      <c r="C54" s="90" t="s">
        <v>31</v>
      </c>
      <c r="D54" s="34">
        <v>0</v>
      </c>
      <c r="E54" s="15">
        <v>1</v>
      </c>
      <c r="F54" s="34">
        <v>0</v>
      </c>
      <c r="G54" s="15">
        <v>1</v>
      </c>
      <c r="H54" s="16"/>
      <c r="I54" s="34">
        <v>0</v>
      </c>
      <c r="J54" s="15"/>
      <c r="K54" s="34">
        <v>1</v>
      </c>
      <c r="L54" s="15">
        <v>1</v>
      </c>
      <c r="M54" s="34">
        <v>1</v>
      </c>
      <c r="N54" s="15">
        <v>1</v>
      </c>
      <c r="O54" s="19">
        <v>0</v>
      </c>
    </row>
    <row r="55" spans="2:15">
      <c r="B55" s="23"/>
      <c r="C55" s="94" t="s">
        <v>31</v>
      </c>
      <c r="D55" s="35">
        <v>1997</v>
      </c>
      <c r="E55" s="10">
        <v>1</v>
      </c>
      <c r="F55" s="35">
        <v>1425</v>
      </c>
      <c r="G55" s="10">
        <v>1</v>
      </c>
      <c r="H55" s="11">
        <v>0.40140350877192987</v>
      </c>
      <c r="I55" s="35">
        <v>1315</v>
      </c>
      <c r="J55" s="12">
        <v>0.51863117870722442</v>
      </c>
      <c r="K55" s="35">
        <v>17810</v>
      </c>
      <c r="L55" s="10">
        <v>1</v>
      </c>
      <c r="M55" s="35">
        <v>9088</v>
      </c>
      <c r="N55" s="10">
        <v>1</v>
      </c>
      <c r="O55" s="20">
        <v>0.95972711267605626</v>
      </c>
    </row>
    <row r="56" spans="2:15">
      <c r="B56" s="139" t="s">
        <v>73</v>
      </c>
      <c r="C56" s="141"/>
      <c r="D56" s="139"/>
      <c r="E56" s="139"/>
      <c r="F56" s="139"/>
      <c r="G56" s="139"/>
      <c r="H56" s="55"/>
      <c r="I56" s="56"/>
      <c r="J56" s="55"/>
      <c r="K56" s="55"/>
      <c r="L56" s="55"/>
      <c r="M56" s="55"/>
      <c r="N56" s="55"/>
      <c r="O56" s="55"/>
    </row>
    <row r="57" spans="2:15">
      <c r="B57" s="142" t="s">
        <v>74</v>
      </c>
      <c r="C57" s="139"/>
      <c r="D57" s="139"/>
      <c r="E57" s="139"/>
      <c r="F57" s="139"/>
      <c r="G57" s="139"/>
    </row>
    <row r="59" spans="2:15">
      <c r="B59" s="207" t="s">
        <v>51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135"/>
    </row>
    <row r="60" spans="2:15">
      <c r="B60" s="208" t="s">
        <v>52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136" t="s">
        <v>37</v>
      </c>
    </row>
    <row r="61" spans="2:15">
      <c r="B61" s="187" t="s">
        <v>22</v>
      </c>
      <c r="C61" s="187" t="s">
        <v>1</v>
      </c>
      <c r="D61" s="189" t="s">
        <v>91</v>
      </c>
      <c r="E61" s="190"/>
      <c r="F61" s="190"/>
      <c r="G61" s="190"/>
      <c r="H61" s="191"/>
      <c r="I61" s="190" t="s">
        <v>84</v>
      </c>
      <c r="J61" s="190"/>
      <c r="K61" s="189" t="s">
        <v>92</v>
      </c>
      <c r="L61" s="190"/>
      <c r="M61" s="190"/>
      <c r="N61" s="190"/>
      <c r="O61" s="191"/>
    </row>
    <row r="62" spans="2:15">
      <c r="B62" s="188"/>
      <c r="C62" s="188"/>
      <c r="D62" s="201" t="s">
        <v>93</v>
      </c>
      <c r="E62" s="202"/>
      <c r="F62" s="202"/>
      <c r="G62" s="202"/>
      <c r="H62" s="203"/>
      <c r="I62" s="202" t="s">
        <v>86</v>
      </c>
      <c r="J62" s="202"/>
      <c r="K62" s="201" t="s">
        <v>94</v>
      </c>
      <c r="L62" s="202"/>
      <c r="M62" s="202"/>
      <c r="N62" s="202"/>
      <c r="O62" s="203"/>
    </row>
    <row r="63" spans="2:15" ht="15" customHeight="1">
      <c r="B63" s="188"/>
      <c r="C63" s="188"/>
      <c r="D63" s="183">
        <v>2021</v>
      </c>
      <c r="E63" s="184"/>
      <c r="F63" s="192">
        <v>2020</v>
      </c>
      <c r="G63" s="192"/>
      <c r="H63" s="194" t="s">
        <v>23</v>
      </c>
      <c r="I63" s="196">
        <v>2021</v>
      </c>
      <c r="J63" s="183" t="s">
        <v>95</v>
      </c>
      <c r="K63" s="183">
        <v>2021</v>
      </c>
      <c r="L63" s="184"/>
      <c r="M63" s="192">
        <v>2020</v>
      </c>
      <c r="N63" s="184"/>
      <c r="O63" s="174" t="s">
        <v>23</v>
      </c>
    </row>
    <row r="64" spans="2:15">
      <c r="B64" s="175" t="s">
        <v>22</v>
      </c>
      <c r="C64" s="175" t="s">
        <v>25</v>
      </c>
      <c r="D64" s="185"/>
      <c r="E64" s="186"/>
      <c r="F64" s="193"/>
      <c r="G64" s="193"/>
      <c r="H64" s="195"/>
      <c r="I64" s="197"/>
      <c r="J64" s="198"/>
      <c r="K64" s="185"/>
      <c r="L64" s="186"/>
      <c r="M64" s="193"/>
      <c r="N64" s="186"/>
      <c r="O64" s="174"/>
    </row>
    <row r="65" spans="2:15" ht="15" customHeight="1">
      <c r="B65" s="175"/>
      <c r="C65" s="175"/>
      <c r="D65" s="158" t="s">
        <v>26</v>
      </c>
      <c r="E65" s="154" t="s">
        <v>2</v>
      </c>
      <c r="F65" s="157" t="s">
        <v>26</v>
      </c>
      <c r="G65" s="52" t="s">
        <v>2</v>
      </c>
      <c r="H65" s="177" t="s">
        <v>27</v>
      </c>
      <c r="I65" s="53" t="s">
        <v>26</v>
      </c>
      <c r="J65" s="179" t="s">
        <v>97</v>
      </c>
      <c r="K65" s="158" t="s">
        <v>26</v>
      </c>
      <c r="L65" s="51" t="s">
        <v>2</v>
      </c>
      <c r="M65" s="157" t="s">
        <v>26</v>
      </c>
      <c r="N65" s="51" t="s">
        <v>2</v>
      </c>
      <c r="O65" s="181" t="s">
        <v>27</v>
      </c>
    </row>
    <row r="66" spans="2:15" ht="25">
      <c r="B66" s="176"/>
      <c r="C66" s="176"/>
      <c r="D66" s="155" t="s">
        <v>28</v>
      </c>
      <c r="E66" s="156" t="s">
        <v>29</v>
      </c>
      <c r="F66" s="49" t="s">
        <v>28</v>
      </c>
      <c r="G66" s="50" t="s">
        <v>29</v>
      </c>
      <c r="H66" s="178"/>
      <c r="I66" s="54" t="s">
        <v>28</v>
      </c>
      <c r="J66" s="180"/>
      <c r="K66" s="155" t="s">
        <v>28</v>
      </c>
      <c r="L66" s="156" t="s">
        <v>29</v>
      </c>
      <c r="M66" s="49" t="s">
        <v>28</v>
      </c>
      <c r="N66" s="156" t="s">
        <v>29</v>
      </c>
      <c r="O66" s="182"/>
    </row>
    <row r="67" spans="2:15">
      <c r="B67" s="70"/>
      <c r="C67" s="63" t="s">
        <v>4</v>
      </c>
      <c r="D67" s="79">
        <v>140</v>
      </c>
      <c r="E67" s="65">
        <v>0.20437956204379562</v>
      </c>
      <c r="F67" s="80">
        <v>116</v>
      </c>
      <c r="G67" s="66">
        <v>0.20494699646643111</v>
      </c>
      <c r="H67" s="67">
        <v>0.2068965517241379</v>
      </c>
      <c r="I67" s="79">
        <v>105</v>
      </c>
      <c r="J67" s="69">
        <v>0.33333333333333326</v>
      </c>
      <c r="K67" s="79">
        <v>1063</v>
      </c>
      <c r="L67" s="65">
        <v>0.19544033829748114</v>
      </c>
      <c r="M67" s="80">
        <v>851</v>
      </c>
      <c r="N67" s="66">
        <v>0.2083741429970617</v>
      </c>
      <c r="O67" s="67">
        <v>0.24911868390129266</v>
      </c>
    </row>
    <row r="68" spans="2:15">
      <c r="B68" s="70"/>
      <c r="C68" s="71" t="s">
        <v>9</v>
      </c>
      <c r="D68" s="81">
        <v>126</v>
      </c>
      <c r="E68" s="73">
        <v>0.18394160583941604</v>
      </c>
      <c r="F68" s="82">
        <v>102</v>
      </c>
      <c r="G68" s="83">
        <v>0.18021201413427562</v>
      </c>
      <c r="H68" s="74">
        <v>0.23529411764705888</v>
      </c>
      <c r="I68" s="81">
        <v>93</v>
      </c>
      <c r="J68" s="84">
        <v>0.35483870967741926</v>
      </c>
      <c r="K68" s="81">
        <v>994</v>
      </c>
      <c r="L68" s="73">
        <v>0.18275418275418276</v>
      </c>
      <c r="M68" s="82">
        <v>802</v>
      </c>
      <c r="N68" s="83">
        <v>0.19637610186092067</v>
      </c>
      <c r="O68" s="74">
        <v>0.23940149625935159</v>
      </c>
    </row>
    <row r="69" spans="2:15">
      <c r="B69" s="70"/>
      <c r="C69" s="71" t="s">
        <v>12</v>
      </c>
      <c r="D69" s="81">
        <v>100</v>
      </c>
      <c r="E69" s="73">
        <v>0.145985401459854</v>
      </c>
      <c r="F69" s="82">
        <v>75</v>
      </c>
      <c r="G69" s="83">
        <v>0.13250883392226148</v>
      </c>
      <c r="H69" s="74">
        <v>0.33333333333333326</v>
      </c>
      <c r="I69" s="82">
        <v>103</v>
      </c>
      <c r="J69" s="84">
        <v>-2.9126213592232997E-2</v>
      </c>
      <c r="K69" s="81">
        <v>851</v>
      </c>
      <c r="L69" s="73">
        <v>0.15646258503401361</v>
      </c>
      <c r="M69" s="82">
        <v>720</v>
      </c>
      <c r="N69" s="83">
        <v>0.1762977473065622</v>
      </c>
      <c r="O69" s="74">
        <v>0.18194444444444446</v>
      </c>
    </row>
    <row r="70" spans="2:15">
      <c r="B70" s="70"/>
      <c r="C70" s="71" t="s">
        <v>3</v>
      </c>
      <c r="D70" s="81">
        <v>80</v>
      </c>
      <c r="E70" s="73">
        <v>0.11678832116788321</v>
      </c>
      <c r="F70" s="82">
        <v>73</v>
      </c>
      <c r="G70" s="83">
        <v>0.12897526501766785</v>
      </c>
      <c r="H70" s="74">
        <v>9.5890410958904049E-2</v>
      </c>
      <c r="I70" s="82">
        <v>51</v>
      </c>
      <c r="J70" s="84">
        <v>0.56862745098039214</v>
      </c>
      <c r="K70" s="81">
        <v>723</v>
      </c>
      <c r="L70" s="73">
        <v>0.1329288472145615</v>
      </c>
      <c r="M70" s="82">
        <v>467</v>
      </c>
      <c r="N70" s="83">
        <v>0.1143486777668952</v>
      </c>
      <c r="O70" s="74">
        <v>0.54817987152034253</v>
      </c>
    </row>
    <row r="71" spans="2:15">
      <c r="B71" s="111"/>
      <c r="C71" s="71" t="s">
        <v>10</v>
      </c>
      <c r="D71" s="81">
        <v>77</v>
      </c>
      <c r="E71" s="73">
        <v>0.11240875912408758</v>
      </c>
      <c r="F71" s="82">
        <v>55</v>
      </c>
      <c r="G71" s="83">
        <v>9.7173144876325085E-2</v>
      </c>
      <c r="H71" s="74">
        <v>0.39999999999999991</v>
      </c>
      <c r="I71" s="82">
        <v>59</v>
      </c>
      <c r="J71" s="84">
        <v>0.30508474576271194</v>
      </c>
      <c r="K71" s="81">
        <v>715</v>
      </c>
      <c r="L71" s="73">
        <v>0.13145798860084573</v>
      </c>
      <c r="M71" s="82">
        <v>419</v>
      </c>
      <c r="N71" s="83">
        <v>0.10259549461312439</v>
      </c>
      <c r="O71" s="74">
        <v>0.7064439140811456</v>
      </c>
    </row>
    <row r="72" spans="2:15">
      <c r="B72" s="70"/>
      <c r="C72" s="71" t="s">
        <v>8</v>
      </c>
      <c r="D72" s="81">
        <v>80</v>
      </c>
      <c r="E72" s="73">
        <v>0.11678832116788321</v>
      </c>
      <c r="F72" s="82">
        <v>94</v>
      </c>
      <c r="G72" s="83">
        <v>0.16607773851590105</v>
      </c>
      <c r="H72" s="74">
        <v>-0.14893617021276595</v>
      </c>
      <c r="I72" s="82">
        <v>86</v>
      </c>
      <c r="J72" s="84">
        <v>-6.9767441860465129E-2</v>
      </c>
      <c r="K72" s="81">
        <v>589</v>
      </c>
      <c r="L72" s="73">
        <v>0.10829196543482257</v>
      </c>
      <c r="M72" s="82">
        <v>470</v>
      </c>
      <c r="N72" s="83">
        <v>0.11508325171400588</v>
      </c>
      <c r="O72" s="74">
        <v>0.25319148936170222</v>
      </c>
    </row>
    <row r="73" spans="2:15">
      <c r="B73" s="70"/>
      <c r="C73" s="71" t="s">
        <v>11</v>
      </c>
      <c r="D73" s="81">
        <v>47</v>
      </c>
      <c r="E73" s="73">
        <v>6.8613138686131392E-2</v>
      </c>
      <c r="F73" s="82">
        <v>36</v>
      </c>
      <c r="G73" s="83">
        <v>6.3604240282685506E-2</v>
      </c>
      <c r="H73" s="74">
        <v>0.30555555555555558</v>
      </c>
      <c r="I73" s="82">
        <v>42</v>
      </c>
      <c r="J73" s="84">
        <v>0.11904761904761907</v>
      </c>
      <c r="K73" s="81">
        <v>284</v>
      </c>
      <c r="L73" s="73">
        <v>5.2215480786909359E-2</v>
      </c>
      <c r="M73" s="82">
        <v>198</v>
      </c>
      <c r="N73" s="83">
        <v>4.8481880509304603E-2</v>
      </c>
      <c r="O73" s="74">
        <v>0.43434343434343425</v>
      </c>
    </row>
    <row r="74" spans="2:15">
      <c r="B74" s="128"/>
      <c r="C74" s="85" t="s">
        <v>30</v>
      </c>
      <c r="D74" s="97">
        <f>+D75-SUM(D67:D73)</f>
        <v>35</v>
      </c>
      <c r="E74" s="147">
        <f>+E75-SUM(E67:E73)</f>
        <v>5.1094890510948954E-2</v>
      </c>
      <c r="F74" s="97">
        <f>+F75-SUM(F67:F73)</f>
        <v>15</v>
      </c>
      <c r="G74" s="147">
        <f>+G75-SUM(G67:G73)</f>
        <v>2.6501766784452263E-2</v>
      </c>
      <c r="H74" s="88">
        <f>+D74/F74-1</f>
        <v>1.3333333333333335</v>
      </c>
      <c r="I74" s="97">
        <f>+I75-SUM(I67:I73)</f>
        <v>27</v>
      </c>
      <c r="J74" s="87">
        <f>+D74/I74-1</f>
        <v>0.29629629629629628</v>
      </c>
      <c r="K74" s="97">
        <f>+K75-SUM(K67:K73)</f>
        <v>220</v>
      </c>
      <c r="L74" s="147">
        <f>+L75-SUM(L67:L73)</f>
        <v>4.0448611877183183E-2</v>
      </c>
      <c r="M74" s="97">
        <f>+M75-SUM(M67:M73)</f>
        <v>157</v>
      </c>
      <c r="N74" s="147">
        <f>+N75-SUM(N67:N73)</f>
        <v>3.8442703232125286E-2</v>
      </c>
      <c r="O74" s="88">
        <f>+K74/M74-1</f>
        <v>0.40127388535031838</v>
      </c>
    </row>
    <row r="75" spans="2:15">
      <c r="B75" s="23"/>
      <c r="C75" s="94" t="s">
        <v>31</v>
      </c>
      <c r="D75" s="35">
        <v>685</v>
      </c>
      <c r="E75" s="10">
        <v>1</v>
      </c>
      <c r="F75" s="35">
        <v>566</v>
      </c>
      <c r="G75" s="10">
        <v>1</v>
      </c>
      <c r="H75" s="11">
        <v>0.21024734982332149</v>
      </c>
      <c r="I75" s="35">
        <v>566</v>
      </c>
      <c r="J75" s="12">
        <v>0.21024734982332149</v>
      </c>
      <c r="K75" s="35">
        <v>5439</v>
      </c>
      <c r="L75" s="10">
        <v>1</v>
      </c>
      <c r="M75" s="35">
        <v>4084</v>
      </c>
      <c r="N75" s="10">
        <v>1</v>
      </c>
      <c r="O75" s="20">
        <v>0.33178256611165513</v>
      </c>
    </row>
    <row r="76" spans="2:15">
      <c r="B76" s="137" t="s">
        <v>44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7:H37"/>
    <mergeCell ref="I37:J37"/>
    <mergeCell ref="K37:O37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59:N59"/>
    <mergeCell ref="B60:N60"/>
    <mergeCell ref="B61:B63"/>
    <mergeCell ref="C61:C63"/>
    <mergeCell ref="D61:H61"/>
    <mergeCell ref="I61:J61"/>
    <mergeCell ref="K61:O61"/>
    <mergeCell ref="D62:H62"/>
    <mergeCell ref="I62:J62"/>
    <mergeCell ref="K62:O62"/>
    <mergeCell ref="M63:N64"/>
    <mergeCell ref="O63:O64"/>
    <mergeCell ref="B64:B66"/>
    <mergeCell ref="C64:C66"/>
    <mergeCell ref="H65:H66"/>
    <mergeCell ref="J65:J66"/>
    <mergeCell ref="O65:O66"/>
    <mergeCell ref="D63:E64"/>
    <mergeCell ref="F63:G64"/>
    <mergeCell ref="H63:H64"/>
    <mergeCell ref="I63:I64"/>
    <mergeCell ref="J63:J64"/>
    <mergeCell ref="K63:L64"/>
  </mergeCells>
  <conditionalFormatting sqref="H15:H17 O15:O17 H24:H26 J24:J26 O24:O26">
    <cfRule type="cellIs" dxfId="84" priority="38" operator="lessThan">
      <formula>0</formula>
    </cfRule>
  </conditionalFormatting>
  <conditionalFormatting sqref="H11:H14 J11:J14 O11:O14">
    <cfRule type="cellIs" dxfId="83" priority="37" operator="lessThan">
      <formula>0</formula>
    </cfRule>
  </conditionalFormatting>
  <conditionalFormatting sqref="J15:J16">
    <cfRule type="cellIs" dxfId="82" priority="36" operator="lessThan">
      <formula>0</formula>
    </cfRule>
  </conditionalFormatting>
  <conditionalFormatting sqref="H10 J10 O10">
    <cfRule type="cellIs" dxfId="81" priority="35" operator="lessThan">
      <formula>0</formula>
    </cfRule>
  </conditionalFormatting>
  <conditionalFormatting sqref="D19:O26 D10:O16">
    <cfRule type="cellIs" dxfId="80" priority="34" operator="equal">
      <formula>0</formula>
    </cfRule>
  </conditionalFormatting>
  <conditionalFormatting sqref="H17 O17">
    <cfRule type="cellIs" dxfId="79" priority="33" operator="lessThan">
      <formula>0</formula>
    </cfRule>
  </conditionalFormatting>
  <conditionalFormatting sqref="H19:H23 J19:J23 O19:O23">
    <cfRule type="cellIs" dxfId="78" priority="32" operator="lessThan">
      <formula>0</formula>
    </cfRule>
  </conditionalFormatting>
  <conditionalFormatting sqref="H18 J18 O18">
    <cfRule type="cellIs" dxfId="77" priority="31" operator="lessThan">
      <formula>0</formula>
    </cfRule>
  </conditionalFormatting>
  <conditionalFormatting sqref="H18 O18">
    <cfRule type="cellIs" dxfId="76" priority="30" operator="lessThan">
      <formula>0</formula>
    </cfRule>
  </conditionalFormatting>
  <conditionalFormatting sqref="H28 J28 O28">
    <cfRule type="cellIs" dxfId="75" priority="28" operator="lessThan">
      <formula>0</formula>
    </cfRule>
  </conditionalFormatting>
  <conditionalFormatting sqref="H28 O28">
    <cfRule type="cellIs" dxfId="74" priority="27" operator="lessThan">
      <formula>0</formula>
    </cfRule>
  </conditionalFormatting>
  <conditionalFormatting sqref="H29 O29">
    <cfRule type="cellIs" dxfId="73" priority="26" operator="lessThan">
      <formula>0</formula>
    </cfRule>
  </conditionalFormatting>
  <conditionalFormatting sqref="H29 O29 J29">
    <cfRule type="cellIs" dxfId="72" priority="25" operator="lessThan">
      <formula>0</formula>
    </cfRule>
  </conditionalFormatting>
  <conditionalFormatting sqref="H30 O30">
    <cfRule type="cellIs" dxfId="71" priority="24" operator="lessThan">
      <formula>0</formula>
    </cfRule>
  </conditionalFormatting>
  <conditionalFormatting sqref="H30 O30 J30">
    <cfRule type="cellIs" dxfId="70" priority="23" operator="lessThan">
      <formula>0</formula>
    </cfRule>
  </conditionalFormatting>
  <conditionalFormatting sqref="H43 O43 J43">
    <cfRule type="cellIs" dxfId="69" priority="22" operator="lessThan">
      <formula>0</formula>
    </cfRule>
  </conditionalFormatting>
  <conditionalFormatting sqref="H49:H51 J49:J51 O49:O51">
    <cfRule type="cellIs" dxfId="68" priority="20" operator="lessThan">
      <formula>0</formula>
    </cfRule>
  </conditionalFormatting>
  <conditionalFormatting sqref="H44:H48 J44:J48 O44:O48">
    <cfRule type="cellIs" dxfId="67" priority="21" operator="lessThan">
      <formula>0</formula>
    </cfRule>
  </conditionalFormatting>
  <conditionalFormatting sqref="H52 J52 O52">
    <cfRule type="cellIs" dxfId="66" priority="18" operator="lessThan">
      <formula>0</formula>
    </cfRule>
  </conditionalFormatting>
  <conditionalFormatting sqref="H52 O52">
    <cfRule type="cellIs" dxfId="65" priority="19" operator="lessThan">
      <formula>0</formula>
    </cfRule>
  </conditionalFormatting>
  <conditionalFormatting sqref="H55 O55">
    <cfRule type="cellIs" dxfId="64" priority="17" operator="lessThan">
      <formula>0</formula>
    </cfRule>
  </conditionalFormatting>
  <conditionalFormatting sqref="H55 O55 J55">
    <cfRule type="cellIs" dxfId="63" priority="16" operator="lessThan">
      <formula>0</formula>
    </cfRule>
  </conditionalFormatting>
  <conditionalFormatting sqref="H53 J53 O53">
    <cfRule type="cellIs" dxfId="62" priority="15" operator="lessThan">
      <formula>0</formula>
    </cfRule>
  </conditionalFormatting>
  <conditionalFormatting sqref="H53 O53">
    <cfRule type="cellIs" dxfId="61" priority="14" operator="lessThan">
      <formula>0</formula>
    </cfRule>
  </conditionalFormatting>
  <conditionalFormatting sqref="H54 O54">
    <cfRule type="cellIs" dxfId="60" priority="13" operator="lessThan">
      <formula>0</formula>
    </cfRule>
  </conditionalFormatting>
  <conditionalFormatting sqref="H54 O54 J54">
    <cfRule type="cellIs" dxfId="59" priority="12" operator="lessThan">
      <formula>0</formula>
    </cfRule>
  </conditionalFormatting>
  <conditionalFormatting sqref="H74 O74">
    <cfRule type="cellIs" dxfId="58" priority="11" operator="lessThan">
      <formula>0</formula>
    </cfRule>
  </conditionalFormatting>
  <conditionalFormatting sqref="H67:H71 J67:J71 O67:O71">
    <cfRule type="cellIs" dxfId="57" priority="10" operator="lessThan">
      <formula>0</formula>
    </cfRule>
  </conditionalFormatting>
  <conditionalFormatting sqref="H74 O74">
    <cfRule type="cellIs" dxfId="56" priority="39" operator="lessThan">
      <formula>0</formula>
    </cfRule>
  </conditionalFormatting>
  <conditionalFormatting sqref="J72:J73 O72:O73 H72:H73">
    <cfRule type="cellIs" dxfId="55" priority="8" operator="lessThan">
      <formula>0</formula>
    </cfRule>
  </conditionalFormatting>
  <conditionalFormatting sqref="D67:O73">
    <cfRule type="cellIs" dxfId="54" priority="7" operator="equal">
      <formula>0</formula>
    </cfRule>
  </conditionalFormatting>
  <conditionalFormatting sqref="H75 O75">
    <cfRule type="cellIs" dxfId="53" priority="6" operator="lessThan">
      <formula>0</formula>
    </cfRule>
  </conditionalFormatting>
  <conditionalFormatting sqref="H75 O75 J75">
    <cfRule type="cellIs" dxfId="52" priority="5" operator="lessThan">
      <formula>0</formula>
    </cfRule>
  </conditionalFormatting>
  <conditionalFormatting sqref="H27">
    <cfRule type="cellIs" dxfId="51" priority="3" operator="lessThan">
      <formula>0</formula>
    </cfRule>
  </conditionalFormatting>
  <conditionalFormatting sqref="H27">
    <cfRule type="cellIs" dxfId="50" priority="4" operator="lessThan">
      <formula>0</formula>
    </cfRule>
  </conditionalFormatting>
  <conditionalFormatting sqref="O27">
    <cfRule type="cellIs" dxfId="49" priority="1" operator="lessThan">
      <formula>0</formula>
    </cfRule>
  </conditionalFormatting>
  <conditionalFormatting sqref="O27">
    <cfRule type="cellIs" dxfId="48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42CB-36B1-4D81-BD28-03EFE0C61761}">
  <sheetPr>
    <pageSetUpPr fitToPage="1"/>
  </sheetPr>
  <dimension ref="B1:W65"/>
  <sheetViews>
    <sheetView showGridLines="0" workbookViewId="0">
      <selection activeCell="O1" sqref="O1"/>
    </sheetView>
  </sheetViews>
  <sheetFormatPr defaultRowHeight="14.5"/>
  <cols>
    <col min="1" max="1" width="2" style="139" customWidth="1"/>
    <col min="2" max="2" width="8.1796875" style="139" customWidth="1"/>
    <col min="3" max="3" width="20.26953125" style="139" customWidth="1"/>
    <col min="4" max="9" width="8.81640625" style="139" customWidth="1"/>
    <col min="10" max="10" width="9.453125" style="139" customWidth="1"/>
    <col min="11" max="12" width="11.26953125" style="139" customWidth="1"/>
    <col min="13" max="14" width="8.81640625" style="139" customWidth="1"/>
    <col min="15" max="15" width="13.26953125" style="139" customWidth="1"/>
    <col min="16" max="16" width="9.453125" style="139" customWidth="1"/>
    <col min="17" max="17" width="20.81640625" style="139" customWidth="1"/>
    <col min="18" max="22" width="11" style="139" customWidth="1"/>
    <col min="23" max="256" width="8.7265625" style="139"/>
    <col min="257" max="257" width="2" style="139" customWidth="1"/>
    <col min="258" max="258" width="8.1796875" style="139" customWidth="1"/>
    <col min="259" max="259" width="20.26953125" style="139" customWidth="1"/>
    <col min="260" max="265" width="8.81640625" style="139" customWidth="1"/>
    <col min="266" max="266" width="9.453125" style="139" customWidth="1"/>
    <col min="267" max="268" width="11.26953125" style="139" customWidth="1"/>
    <col min="269" max="270" width="8.81640625" style="139" customWidth="1"/>
    <col min="271" max="271" width="13.26953125" style="139" customWidth="1"/>
    <col min="272" max="272" width="9.453125" style="139" customWidth="1"/>
    <col min="273" max="273" width="20.81640625" style="139" customWidth="1"/>
    <col min="274" max="278" width="11" style="139" customWidth="1"/>
    <col min="279" max="512" width="8.7265625" style="139"/>
    <col min="513" max="513" width="2" style="139" customWidth="1"/>
    <col min="514" max="514" width="8.1796875" style="139" customWidth="1"/>
    <col min="515" max="515" width="20.26953125" style="139" customWidth="1"/>
    <col min="516" max="521" width="8.81640625" style="139" customWidth="1"/>
    <col min="522" max="522" width="9.453125" style="139" customWidth="1"/>
    <col min="523" max="524" width="11.26953125" style="139" customWidth="1"/>
    <col min="525" max="526" width="8.81640625" style="139" customWidth="1"/>
    <col min="527" max="527" width="13.26953125" style="139" customWidth="1"/>
    <col min="528" max="528" width="9.453125" style="139" customWidth="1"/>
    <col min="529" max="529" width="20.81640625" style="139" customWidth="1"/>
    <col min="530" max="534" width="11" style="139" customWidth="1"/>
    <col min="535" max="768" width="8.7265625" style="139"/>
    <col min="769" max="769" width="2" style="139" customWidth="1"/>
    <col min="770" max="770" width="8.1796875" style="139" customWidth="1"/>
    <col min="771" max="771" width="20.26953125" style="139" customWidth="1"/>
    <col min="772" max="777" width="8.81640625" style="139" customWidth="1"/>
    <col min="778" max="778" width="9.453125" style="139" customWidth="1"/>
    <col min="779" max="780" width="11.26953125" style="139" customWidth="1"/>
    <col min="781" max="782" width="8.81640625" style="139" customWidth="1"/>
    <col min="783" max="783" width="13.26953125" style="139" customWidth="1"/>
    <col min="784" max="784" width="9.453125" style="139" customWidth="1"/>
    <col min="785" max="785" width="20.81640625" style="139" customWidth="1"/>
    <col min="786" max="790" width="11" style="139" customWidth="1"/>
    <col min="791" max="1024" width="8.7265625" style="139"/>
    <col min="1025" max="1025" width="2" style="139" customWidth="1"/>
    <col min="1026" max="1026" width="8.1796875" style="139" customWidth="1"/>
    <col min="1027" max="1027" width="20.26953125" style="139" customWidth="1"/>
    <col min="1028" max="1033" width="8.81640625" style="139" customWidth="1"/>
    <col min="1034" max="1034" width="9.453125" style="139" customWidth="1"/>
    <col min="1035" max="1036" width="11.26953125" style="139" customWidth="1"/>
    <col min="1037" max="1038" width="8.81640625" style="139" customWidth="1"/>
    <col min="1039" max="1039" width="13.26953125" style="139" customWidth="1"/>
    <col min="1040" max="1040" width="9.453125" style="139" customWidth="1"/>
    <col min="1041" max="1041" width="20.81640625" style="139" customWidth="1"/>
    <col min="1042" max="1046" width="11" style="139" customWidth="1"/>
    <col min="1047" max="1280" width="8.7265625" style="139"/>
    <col min="1281" max="1281" width="2" style="139" customWidth="1"/>
    <col min="1282" max="1282" width="8.1796875" style="139" customWidth="1"/>
    <col min="1283" max="1283" width="20.26953125" style="139" customWidth="1"/>
    <col min="1284" max="1289" width="8.81640625" style="139" customWidth="1"/>
    <col min="1290" max="1290" width="9.453125" style="139" customWidth="1"/>
    <col min="1291" max="1292" width="11.26953125" style="139" customWidth="1"/>
    <col min="1293" max="1294" width="8.81640625" style="139" customWidth="1"/>
    <col min="1295" max="1295" width="13.26953125" style="139" customWidth="1"/>
    <col min="1296" max="1296" width="9.453125" style="139" customWidth="1"/>
    <col min="1297" max="1297" width="20.81640625" style="139" customWidth="1"/>
    <col min="1298" max="1302" width="11" style="139" customWidth="1"/>
    <col min="1303" max="1536" width="8.7265625" style="139"/>
    <col min="1537" max="1537" width="2" style="139" customWidth="1"/>
    <col min="1538" max="1538" width="8.1796875" style="139" customWidth="1"/>
    <col min="1539" max="1539" width="20.26953125" style="139" customWidth="1"/>
    <col min="1540" max="1545" width="8.81640625" style="139" customWidth="1"/>
    <col min="1546" max="1546" width="9.453125" style="139" customWidth="1"/>
    <col min="1547" max="1548" width="11.26953125" style="139" customWidth="1"/>
    <col min="1549" max="1550" width="8.81640625" style="139" customWidth="1"/>
    <col min="1551" max="1551" width="13.26953125" style="139" customWidth="1"/>
    <col min="1552" max="1552" width="9.453125" style="139" customWidth="1"/>
    <col min="1553" max="1553" width="20.81640625" style="139" customWidth="1"/>
    <col min="1554" max="1558" width="11" style="139" customWidth="1"/>
    <col min="1559" max="1792" width="8.7265625" style="139"/>
    <col min="1793" max="1793" width="2" style="139" customWidth="1"/>
    <col min="1794" max="1794" width="8.1796875" style="139" customWidth="1"/>
    <col min="1795" max="1795" width="20.26953125" style="139" customWidth="1"/>
    <col min="1796" max="1801" width="8.81640625" style="139" customWidth="1"/>
    <col min="1802" max="1802" width="9.453125" style="139" customWidth="1"/>
    <col min="1803" max="1804" width="11.26953125" style="139" customWidth="1"/>
    <col min="1805" max="1806" width="8.81640625" style="139" customWidth="1"/>
    <col min="1807" max="1807" width="13.26953125" style="139" customWidth="1"/>
    <col min="1808" max="1808" width="9.453125" style="139" customWidth="1"/>
    <col min="1809" max="1809" width="20.81640625" style="139" customWidth="1"/>
    <col min="1810" max="1814" width="11" style="139" customWidth="1"/>
    <col min="1815" max="2048" width="8.7265625" style="139"/>
    <col min="2049" max="2049" width="2" style="139" customWidth="1"/>
    <col min="2050" max="2050" width="8.1796875" style="139" customWidth="1"/>
    <col min="2051" max="2051" width="20.26953125" style="139" customWidth="1"/>
    <col min="2052" max="2057" width="8.81640625" style="139" customWidth="1"/>
    <col min="2058" max="2058" width="9.453125" style="139" customWidth="1"/>
    <col min="2059" max="2060" width="11.26953125" style="139" customWidth="1"/>
    <col min="2061" max="2062" width="8.81640625" style="139" customWidth="1"/>
    <col min="2063" max="2063" width="13.26953125" style="139" customWidth="1"/>
    <col min="2064" max="2064" width="9.453125" style="139" customWidth="1"/>
    <col min="2065" max="2065" width="20.81640625" style="139" customWidth="1"/>
    <col min="2066" max="2070" width="11" style="139" customWidth="1"/>
    <col min="2071" max="2304" width="8.7265625" style="139"/>
    <col min="2305" max="2305" width="2" style="139" customWidth="1"/>
    <col min="2306" max="2306" width="8.1796875" style="139" customWidth="1"/>
    <col min="2307" max="2307" width="20.26953125" style="139" customWidth="1"/>
    <col min="2308" max="2313" width="8.81640625" style="139" customWidth="1"/>
    <col min="2314" max="2314" width="9.453125" style="139" customWidth="1"/>
    <col min="2315" max="2316" width="11.26953125" style="139" customWidth="1"/>
    <col min="2317" max="2318" width="8.81640625" style="139" customWidth="1"/>
    <col min="2319" max="2319" width="13.26953125" style="139" customWidth="1"/>
    <col min="2320" max="2320" width="9.453125" style="139" customWidth="1"/>
    <col min="2321" max="2321" width="20.81640625" style="139" customWidth="1"/>
    <col min="2322" max="2326" width="11" style="139" customWidth="1"/>
    <col min="2327" max="2560" width="8.7265625" style="139"/>
    <col min="2561" max="2561" width="2" style="139" customWidth="1"/>
    <col min="2562" max="2562" width="8.1796875" style="139" customWidth="1"/>
    <col min="2563" max="2563" width="20.26953125" style="139" customWidth="1"/>
    <col min="2564" max="2569" width="8.81640625" style="139" customWidth="1"/>
    <col min="2570" max="2570" width="9.453125" style="139" customWidth="1"/>
    <col min="2571" max="2572" width="11.26953125" style="139" customWidth="1"/>
    <col min="2573" max="2574" width="8.81640625" style="139" customWidth="1"/>
    <col min="2575" max="2575" width="13.26953125" style="139" customWidth="1"/>
    <col min="2576" max="2576" width="9.453125" style="139" customWidth="1"/>
    <col min="2577" max="2577" width="20.81640625" style="139" customWidth="1"/>
    <col min="2578" max="2582" width="11" style="139" customWidth="1"/>
    <col min="2583" max="2816" width="8.7265625" style="139"/>
    <col min="2817" max="2817" width="2" style="139" customWidth="1"/>
    <col min="2818" max="2818" width="8.1796875" style="139" customWidth="1"/>
    <col min="2819" max="2819" width="20.26953125" style="139" customWidth="1"/>
    <col min="2820" max="2825" width="8.81640625" style="139" customWidth="1"/>
    <col min="2826" max="2826" width="9.453125" style="139" customWidth="1"/>
    <col min="2827" max="2828" width="11.26953125" style="139" customWidth="1"/>
    <col min="2829" max="2830" width="8.81640625" style="139" customWidth="1"/>
    <col min="2831" max="2831" width="13.26953125" style="139" customWidth="1"/>
    <col min="2832" max="2832" width="9.453125" style="139" customWidth="1"/>
    <col min="2833" max="2833" width="20.81640625" style="139" customWidth="1"/>
    <col min="2834" max="2838" width="11" style="139" customWidth="1"/>
    <col min="2839" max="3072" width="8.7265625" style="139"/>
    <col min="3073" max="3073" width="2" style="139" customWidth="1"/>
    <col min="3074" max="3074" width="8.1796875" style="139" customWidth="1"/>
    <col min="3075" max="3075" width="20.26953125" style="139" customWidth="1"/>
    <col min="3076" max="3081" width="8.81640625" style="139" customWidth="1"/>
    <col min="3082" max="3082" width="9.453125" style="139" customWidth="1"/>
    <col min="3083" max="3084" width="11.26953125" style="139" customWidth="1"/>
    <col min="3085" max="3086" width="8.81640625" style="139" customWidth="1"/>
    <col min="3087" max="3087" width="13.26953125" style="139" customWidth="1"/>
    <col min="3088" max="3088" width="9.453125" style="139" customWidth="1"/>
    <col min="3089" max="3089" width="20.81640625" style="139" customWidth="1"/>
    <col min="3090" max="3094" width="11" style="139" customWidth="1"/>
    <col min="3095" max="3328" width="8.7265625" style="139"/>
    <col min="3329" max="3329" width="2" style="139" customWidth="1"/>
    <col min="3330" max="3330" width="8.1796875" style="139" customWidth="1"/>
    <col min="3331" max="3331" width="20.26953125" style="139" customWidth="1"/>
    <col min="3332" max="3337" width="8.81640625" style="139" customWidth="1"/>
    <col min="3338" max="3338" width="9.453125" style="139" customWidth="1"/>
    <col min="3339" max="3340" width="11.26953125" style="139" customWidth="1"/>
    <col min="3341" max="3342" width="8.81640625" style="139" customWidth="1"/>
    <col min="3343" max="3343" width="13.26953125" style="139" customWidth="1"/>
    <col min="3344" max="3344" width="9.453125" style="139" customWidth="1"/>
    <col min="3345" max="3345" width="20.81640625" style="139" customWidth="1"/>
    <col min="3346" max="3350" width="11" style="139" customWidth="1"/>
    <col min="3351" max="3584" width="8.7265625" style="139"/>
    <col min="3585" max="3585" width="2" style="139" customWidth="1"/>
    <col min="3586" max="3586" width="8.1796875" style="139" customWidth="1"/>
    <col min="3587" max="3587" width="20.26953125" style="139" customWidth="1"/>
    <col min="3588" max="3593" width="8.81640625" style="139" customWidth="1"/>
    <col min="3594" max="3594" width="9.453125" style="139" customWidth="1"/>
    <col min="3595" max="3596" width="11.26953125" style="139" customWidth="1"/>
    <col min="3597" max="3598" width="8.81640625" style="139" customWidth="1"/>
    <col min="3599" max="3599" width="13.26953125" style="139" customWidth="1"/>
    <col min="3600" max="3600" width="9.453125" style="139" customWidth="1"/>
    <col min="3601" max="3601" width="20.81640625" style="139" customWidth="1"/>
    <col min="3602" max="3606" width="11" style="139" customWidth="1"/>
    <col min="3607" max="3840" width="8.7265625" style="139"/>
    <col min="3841" max="3841" width="2" style="139" customWidth="1"/>
    <col min="3842" max="3842" width="8.1796875" style="139" customWidth="1"/>
    <col min="3843" max="3843" width="20.26953125" style="139" customWidth="1"/>
    <col min="3844" max="3849" width="8.81640625" style="139" customWidth="1"/>
    <col min="3850" max="3850" width="9.453125" style="139" customWidth="1"/>
    <col min="3851" max="3852" width="11.26953125" style="139" customWidth="1"/>
    <col min="3853" max="3854" width="8.81640625" style="139" customWidth="1"/>
    <col min="3855" max="3855" width="13.26953125" style="139" customWidth="1"/>
    <col min="3856" max="3856" width="9.453125" style="139" customWidth="1"/>
    <col min="3857" max="3857" width="20.81640625" style="139" customWidth="1"/>
    <col min="3858" max="3862" width="11" style="139" customWidth="1"/>
    <col min="3863" max="4096" width="8.7265625" style="139"/>
    <col min="4097" max="4097" width="2" style="139" customWidth="1"/>
    <col min="4098" max="4098" width="8.1796875" style="139" customWidth="1"/>
    <col min="4099" max="4099" width="20.26953125" style="139" customWidth="1"/>
    <col min="4100" max="4105" width="8.81640625" style="139" customWidth="1"/>
    <col min="4106" max="4106" width="9.453125" style="139" customWidth="1"/>
    <col min="4107" max="4108" width="11.26953125" style="139" customWidth="1"/>
    <col min="4109" max="4110" width="8.81640625" style="139" customWidth="1"/>
    <col min="4111" max="4111" width="13.26953125" style="139" customWidth="1"/>
    <col min="4112" max="4112" width="9.453125" style="139" customWidth="1"/>
    <col min="4113" max="4113" width="20.81640625" style="139" customWidth="1"/>
    <col min="4114" max="4118" width="11" style="139" customWidth="1"/>
    <col min="4119" max="4352" width="8.7265625" style="139"/>
    <col min="4353" max="4353" width="2" style="139" customWidth="1"/>
    <col min="4354" max="4354" width="8.1796875" style="139" customWidth="1"/>
    <col min="4355" max="4355" width="20.26953125" style="139" customWidth="1"/>
    <col min="4356" max="4361" width="8.81640625" style="139" customWidth="1"/>
    <col min="4362" max="4362" width="9.453125" style="139" customWidth="1"/>
    <col min="4363" max="4364" width="11.26953125" style="139" customWidth="1"/>
    <col min="4365" max="4366" width="8.81640625" style="139" customWidth="1"/>
    <col min="4367" max="4367" width="13.26953125" style="139" customWidth="1"/>
    <col min="4368" max="4368" width="9.453125" style="139" customWidth="1"/>
    <col min="4369" max="4369" width="20.81640625" style="139" customWidth="1"/>
    <col min="4370" max="4374" width="11" style="139" customWidth="1"/>
    <col min="4375" max="4608" width="8.7265625" style="139"/>
    <col min="4609" max="4609" width="2" style="139" customWidth="1"/>
    <col min="4610" max="4610" width="8.1796875" style="139" customWidth="1"/>
    <col min="4611" max="4611" width="20.26953125" style="139" customWidth="1"/>
    <col min="4612" max="4617" width="8.81640625" style="139" customWidth="1"/>
    <col min="4618" max="4618" width="9.453125" style="139" customWidth="1"/>
    <col min="4619" max="4620" width="11.26953125" style="139" customWidth="1"/>
    <col min="4621" max="4622" width="8.81640625" style="139" customWidth="1"/>
    <col min="4623" max="4623" width="13.26953125" style="139" customWidth="1"/>
    <col min="4624" max="4624" width="9.453125" style="139" customWidth="1"/>
    <col min="4625" max="4625" width="20.81640625" style="139" customWidth="1"/>
    <col min="4626" max="4630" width="11" style="139" customWidth="1"/>
    <col min="4631" max="4864" width="8.7265625" style="139"/>
    <col min="4865" max="4865" width="2" style="139" customWidth="1"/>
    <col min="4866" max="4866" width="8.1796875" style="139" customWidth="1"/>
    <col min="4867" max="4867" width="20.26953125" style="139" customWidth="1"/>
    <col min="4868" max="4873" width="8.81640625" style="139" customWidth="1"/>
    <col min="4874" max="4874" width="9.453125" style="139" customWidth="1"/>
    <col min="4875" max="4876" width="11.26953125" style="139" customWidth="1"/>
    <col min="4877" max="4878" width="8.81640625" style="139" customWidth="1"/>
    <col min="4879" max="4879" width="13.26953125" style="139" customWidth="1"/>
    <col min="4880" max="4880" width="9.453125" style="139" customWidth="1"/>
    <col min="4881" max="4881" width="20.81640625" style="139" customWidth="1"/>
    <col min="4882" max="4886" width="11" style="139" customWidth="1"/>
    <col min="4887" max="5120" width="8.7265625" style="139"/>
    <col min="5121" max="5121" width="2" style="139" customWidth="1"/>
    <col min="5122" max="5122" width="8.1796875" style="139" customWidth="1"/>
    <col min="5123" max="5123" width="20.26953125" style="139" customWidth="1"/>
    <col min="5124" max="5129" width="8.81640625" style="139" customWidth="1"/>
    <col min="5130" max="5130" width="9.453125" style="139" customWidth="1"/>
    <col min="5131" max="5132" width="11.26953125" style="139" customWidth="1"/>
    <col min="5133" max="5134" width="8.81640625" style="139" customWidth="1"/>
    <col min="5135" max="5135" width="13.26953125" style="139" customWidth="1"/>
    <col min="5136" max="5136" width="9.453125" style="139" customWidth="1"/>
    <col min="5137" max="5137" width="20.81640625" style="139" customWidth="1"/>
    <col min="5138" max="5142" width="11" style="139" customWidth="1"/>
    <col min="5143" max="5376" width="8.7265625" style="139"/>
    <col min="5377" max="5377" width="2" style="139" customWidth="1"/>
    <col min="5378" max="5378" width="8.1796875" style="139" customWidth="1"/>
    <col min="5379" max="5379" width="20.26953125" style="139" customWidth="1"/>
    <col min="5380" max="5385" width="8.81640625" style="139" customWidth="1"/>
    <col min="5386" max="5386" width="9.453125" style="139" customWidth="1"/>
    <col min="5387" max="5388" width="11.26953125" style="139" customWidth="1"/>
    <col min="5389" max="5390" width="8.81640625" style="139" customWidth="1"/>
    <col min="5391" max="5391" width="13.26953125" style="139" customWidth="1"/>
    <col min="5392" max="5392" width="9.453125" style="139" customWidth="1"/>
    <col min="5393" max="5393" width="20.81640625" style="139" customWidth="1"/>
    <col min="5394" max="5398" width="11" style="139" customWidth="1"/>
    <col min="5399" max="5632" width="8.7265625" style="139"/>
    <col min="5633" max="5633" width="2" style="139" customWidth="1"/>
    <col min="5634" max="5634" width="8.1796875" style="139" customWidth="1"/>
    <col min="5635" max="5635" width="20.26953125" style="139" customWidth="1"/>
    <col min="5636" max="5641" width="8.81640625" style="139" customWidth="1"/>
    <col min="5642" max="5642" width="9.453125" style="139" customWidth="1"/>
    <col min="5643" max="5644" width="11.26953125" style="139" customWidth="1"/>
    <col min="5645" max="5646" width="8.81640625" style="139" customWidth="1"/>
    <col min="5647" max="5647" width="13.26953125" style="139" customWidth="1"/>
    <col min="5648" max="5648" width="9.453125" style="139" customWidth="1"/>
    <col min="5649" max="5649" width="20.81640625" style="139" customWidth="1"/>
    <col min="5650" max="5654" width="11" style="139" customWidth="1"/>
    <col min="5655" max="5888" width="8.7265625" style="139"/>
    <col min="5889" max="5889" width="2" style="139" customWidth="1"/>
    <col min="5890" max="5890" width="8.1796875" style="139" customWidth="1"/>
    <col min="5891" max="5891" width="20.26953125" style="139" customWidth="1"/>
    <col min="5892" max="5897" width="8.81640625" style="139" customWidth="1"/>
    <col min="5898" max="5898" width="9.453125" style="139" customWidth="1"/>
    <col min="5899" max="5900" width="11.26953125" style="139" customWidth="1"/>
    <col min="5901" max="5902" width="8.81640625" style="139" customWidth="1"/>
    <col min="5903" max="5903" width="13.26953125" style="139" customWidth="1"/>
    <col min="5904" max="5904" width="9.453125" style="139" customWidth="1"/>
    <col min="5905" max="5905" width="20.81640625" style="139" customWidth="1"/>
    <col min="5906" max="5910" width="11" style="139" customWidth="1"/>
    <col min="5911" max="6144" width="8.7265625" style="139"/>
    <col min="6145" max="6145" width="2" style="139" customWidth="1"/>
    <col min="6146" max="6146" width="8.1796875" style="139" customWidth="1"/>
    <col min="6147" max="6147" width="20.26953125" style="139" customWidth="1"/>
    <col min="6148" max="6153" width="8.81640625" style="139" customWidth="1"/>
    <col min="6154" max="6154" width="9.453125" style="139" customWidth="1"/>
    <col min="6155" max="6156" width="11.26953125" style="139" customWidth="1"/>
    <col min="6157" max="6158" width="8.81640625" style="139" customWidth="1"/>
    <col min="6159" max="6159" width="13.26953125" style="139" customWidth="1"/>
    <col min="6160" max="6160" width="9.453125" style="139" customWidth="1"/>
    <col min="6161" max="6161" width="20.81640625" style="139" customWidth="1"/>
    <col min="6162" max="6166" width="11" style="139" customWidth="1"/>
    <col min="6167" max="6400" width="8.7265625" style="139"/>
    <col min="6401" max="6401" width="2" style="139" customWidth="1"/>
    <col min="6402" max="6402" width="8.1796875" style="139" customWidth="1"/>
    <col min="6403" max="6403" width="20.26953125" style="139" customWidth="1"/>
    <col min="6404" max="6409" width="8.81640625" style="139" customWidth="1"/>
    <col min="6410" max="6410" width="9.453125" style="139" customWidth="1"/>
    <col min="6411" max="6412" width="11.26953125" style="139" customWidth="1"/>
    <col min="6413" max="6414" width="8.81640625" style="139" customWidth="1"/>
    <col min="6415" max="6415" width="13.26953125" style="139" customWidth="1"/>
    <col min="6416" max="6416" width="9.453125" style="139" customWidth="1"/>
    <col min="6417" max="6417" width="20.81640625" style="139" customWidth="1"/>
    <col min="6418" max="6422" width="11" style="139" customWidth="1"/>
    <col min="6423" max="6656" width="8.7265625" style="139"/>
    <col min="6657" max="6657" width="2" style="139" customWidth="1"/>
    <col min="6658" max="6658" width="8.1796875" style="139" customWidth="1"/>
    <col min="6659" max="6659" width="20.26953125" style="139" customWidth="1"/>
    <col min="6660" max="6665" width="8.81640625" style="139" customWidth="1"/>
    <col min="6666" max="6666" width="9.453125" style="139" customWidth="1"/>
    <col min="6667" max="6668" width="11.26953125" style="139" customWidth="1"/>
    <col min="6669" max="6670" width="8.81640625" style="139" customWidth="1"/>
    <col min="6671" max="6671" width="13.26953125" style="139" customWidth="1"/>
    <col min="6672" max="6672" width="9.453125" style="139" customWidth="1"/>
    <col min="6673" max="6673" width="20.81640625" style="139" customWidth="1"/>
    <col min="6674" max="6678" width="11" style="139" customWidth="1"/>
    <col min="6679" max="6912" width="8.7265625" style="139"/>
    <col min="6913" max="6913" width="2" style="139" customWidth="1"/>
    <col min="6914" max="6914" width="8.1796875" style="139" customWidth="1"/>
    <col min="6915" max="6915" width="20.26953125" style="139" customWidth="1"/>
    <col min="6916" max="6921" width="8.81640625" style="139" customWidth="1"/>
    <col min="6922" max="6922" width="9.453125" style="139" customWidth="1"/>
    <col min="6923" max="6924" width="11.26953125" style="139" customWidth="1"/>
    <col min="6925" max="6926" width="8.81640625" style="139" customWidth="1"/>
    <col min="6927" max="6927" width="13.26953125" style="139" customWidth="1"/>
    <col min="6928" max="6928" width="9.453125" style="139" customWidth="1"/>
    <col min="6929" max="6929" width="20.81640625" style="139" customWidth="1"/>
    <col min="6930" max="6934" width="11" style="139" customWidth="1"/>
    <col min="6935" max="7168" width="8.7265625" style="139"/>
    <col min="7169" max="7169" width="2" style="139" customWidth="1"/>
    <col min="7170" max="7170" width="8.1796875" style="139" customWidth="1"/>
    <col min="7171" max="7171" width="20.26953125" style="139" customWidth="1"/>
    <col min="7172" max="7177" width="8.81640625" style="139" customWidth="1"/>
    <col min="7178" max="7178" width="9.453125" style="139" customWidth="1"/>
    <col min="7179" max="7180" width="11.26953125" style="139" customWidth="1"/>
    <col min="7181" max="7182" width="8.81640625" style="139" customWidth="1"/>
    <col min="7183" max="7183" width="13.26953125" style="139" customWidth="1"/>
    <col min="7184" max="7184" width="9.453125" style="139" customWidth="1"/>
    <col min="7185" max="7185" width="20.81640625" style="139" customWidth="1"/>
    <col min="7186" max="7190" width="11" style="139" customWidth="1"/>
    <col min="7191" max="7424" width="8.7265625" style="139"/>
    <col min="7425" max="7425" width="2" style="139" customWidth="1"/>
    <col min="7426" max="7426" width="8.1796875" style="139" customWidth="1"/>
    <col min="7427" max="7427" width="20.26953125" style="139" customWidth="1"/>
    <col min="7428" max="7433" width="8.81640625" style="139" customWidth="1"/>
    <col min="7434" max="7434" width="9.453125" style="139" customWidth="1"/>
    <col min="7435" max="7436" width="11.26953125" style="139" customWidth="1"/>
    <col min="7437" max="7438" width="8.81640625" style="139" customWidth="1"/>
    <col min="7439" max="7439" width="13.26953125" style="139" customWidth="1"/>
    <col min="7440" max="7440" width="9.453125" style="139" customWidth="1"/>
    <col min="7441" max="7441" width="20.81640625" style="139" customWidth="1"/>
    <col min="7442" max="7446" width="11" style="139" customWidth="1"/>
    <col min="7447" max="7680" width="8.7265625" style="139"/>
    <col min="7681" max="7681" width="2" style="139" customWidth="1"/>
    <col min="7682" max="7682" width="8.1796875" style="139" customWidth="1"/>
    <col min="7683" max="7683" width="20.26953125" style="139" customWidth="1"/>
    <col min="7684" max="7689" width="8.81640625" style="139" customWidth="1"/>
    <col min="7690" max="7690" width="9.453125" style="139" customWidth="1"/>
    <col min="7691" max="7692" width="11.26953125" style="139" customWidth="1"/>
    <col min="7693" max="7694" width="8.81640625" style="139" customWidth="1"/>
    <col min="7695" max="7695" width="13.26953125" style="139" customWidth="1"/>
    <col min="7696" max="7696" width="9.453125" style="139" customWidth="1"/>
    <col min="7697" max="7697" width="20.81640625" style="139" customWidth="1"/>
    <col min="7698" max="7702" width="11" style="139" customWidth="1"/>
    <col min="7703" max="7936" width="8.7265625" style="139"/>
    <col min="7937" max="7937" width="2" style="139" customWidth="1"/>
    <col min="7938" max="7938" width="8.1796875" style="139" customWidth="1"/>
    <col min="7939" max="7939" width="20.26953125" style="139" customWidth="1"/>
    <col min="7940" max="7945" width="8.81640625" style="139" customWidth="1"/>
    <col min="7946" max="7946" width="9.453125" style="139" customWidth="1"/>
    <col min="7947" max="7948" width="11.26953125" style="139" customWidth="1"/>
    <col min="7949" max="7950" width="8.81640625" style="139" customWidth="1"/>
    <col min="7951" max="7951" width="13.26953125" style="139" customWidth="1"/>
    <col min="7952" max="7952" width="9.453125" style="139" customWidth="1"/>
    <col min="7953" max="7953" width="20.81640625" style="139" customWidth="1"/>
    <col min="7954" max="7958" width="11" style="139" customWidth="1"/>
    <col min="7959" max="8192" width="8.7265625" style="139"/>
    <col min="8193" max="8193" width="2" style="139" customWidth="1"/>
    <col min="8194" max="8194" width="8.1796875" style="139" customWidth="1"/>
    <col min="8195" max="8195" width="20.26953125" style="139" customWidth="1"/>
    <col min="8196" max="8201" width="8.81640625" style="139" customWidth="1"/>
    <col min="8202" max="8202" width="9.453125" style="139" customWidth="1"/>
    <col min="8203" max="8204" width="11.26953125" style="139" customWidth="1"/>
    <col min="8205" max="8206" width="8.81640625" style="139" customWidth="1"/>
    <col min="8207" max="8207" width="13.26953125" style="139" customWidth="1"/>
    <col min="8208" max="8208" width="9.453125" style="139" customWidth="1"/>
    <col min="8209" max="8209" width="20.81640625" style="139" customWidth="1"/>
    <col min="8210" max="8214" width="11" style="139" customWidth="1"/>
    <col min="8215" max="8448" width="8.7265625" style="139"/>
    <col min="8449" max="8449" width="2" style="139" customWidth="1"/>
    <col min="8450" max="8450" width="8.1796875" style="139" customWidth="1"/>
    <col min="8451" max="8451" width="20.26953125" style="139" customWidth="1"/>
    <col min="8452" max="8457" width="8.81640625" style="139" customWidth="1"/>
    <col min="8458" max="8458" width="9.453125" style="139" customWidth="1"/>
    <col min="8459" max="8460" width="11.26953125" style="139" customWidth="1"/>
    <col min="8461" max="8462" width="8.81640625" style="139" customWidth="1"/>
    <col min="8463" max="8463" width="13.26953125" style="139" customWidth="1"/>
    <col min="8464" max="8464" width="9.453125" style="139" customWidth="1"/>
    <col min="8465" max="8465" width="20.81640625" style="139" customWidth="1"/>
    <col min="8466" max="8470" width="11" style="139" customWidth="1"/>
    <col min="8471" max="8704" width="8.7265625" style="139"/>
    <col min="8705" max="8705" width="2" style="139" customWidth="1"/>
    <col min="8706" max="8706" width="8.1796875" style="139" customWidth="1"/>
    <col min="8707" max="8707" width="20.26953125" style="139" customWidth="1"/>
    <col min="8708" max="8713" width="8.81640625" style="139" customWidth="1"/>
    <col min="8714" max="8714" width="9.453125" style="139" customWidth="1"/>
    <col min="8715" max="8716" width="11.26953125" style="139" customWidth="1"/>
    <col min="8717" max="8718" width="8.81640625" style="139" customWidth="1"/>
    <col min="8719" max="8719" width="13.26953125" style="139" customWidth="1"/>
    <col min="8720" max="8720" width="9.453125" style="139" customWidth="1"/>
    <col min="8721" max="8721" width="20.81640625" style="139" customWidth="1"/>
    <col min="8722" max="8726" width="11" style="139" customWidth="1"/>
    <col min="8727" max="8960" width="8.7265625" style="139"/>
    <col min="8961" max="8961" width="2" style="139" customWidth="1"/>
    <col min="8962" max="8962" width="8.1796875" style="139" customWidth="1"/>
    <col min="8963" max="8963" width="20.26953125" style="139" customWidth="1"/>
    <col min="8964" max="8969" width="8.81640625" style="139" customWidth="1"/>
    <col min="8970" max="8970" width="9.453125" style="139" customWidth="1"/>
    <col min="8971" max="8972" width="11.26953125" style="139" customWidth="1"/>
    <col min="8973" max="8974" width="8.81640625" style="139" customWidth="1"/>
    <col min="8975" max="8975" width="13.26953125" style="139" customWidth="1"/>
    <col min="8976" max="8976" width="9.453125" style="139" customWidth="1"/>
    <col min="8977" max="8977" width="20.81640625" style="139" customWidth="1"/>
    <col min="8978" max="8982" width="11" style="139" customWidth="1"/>
    <col min="8983" max="9216" width="8.7265625" style="139"/>
    <col min="9217" max="9217" width="2" style="139" customWidth="1"/>
    <col min="9218" max="9218" width="8.1796875" style="139" customWidth="1"/>
    <col min="9219" max="9219" width="20.26953125" style="139" customWidth="1"/>
    <col min="9220" max="9225" width="8.81640625" style="139" customWidth="1"/>
    <col min="9226" max="9226" width="9.453125" style="139" customWidth="1"/>
    <col min="9227" max="9228" width="11.26953125" style="139" customWidth="1"/>
    <col min="9229" max="9230" width="8.81640625" style="139" customWidth="1"/>
    <col min="9231" max="9231" width="13.26953125" style="139" customWidth="1"/>
    <col min="9232" max="9232" width="9.453125" style="139" customWidth="1"/>
    <col min="9233" max="9233" width="20.81640625" style="139" customWidth="1"/>
    <col min="9234" max="9238" width="11" style="139" customWidth="1"/>
    <col min="9239" max="9472" width="8.7265625" style="139"/>
    <col min="9473" max="9473" width="2" style="139" customWidth="1"/>
    <col min="9474" max="9474" width="8.1796875" style="139" customWidth="1"/>
    <col min="9475" max="9475" width="20.26953125" style="139" customWidth="1"/>
    <col min="9476" max="9481" width="8.81640625" style="139" customWidth="1"/>
    <col min="9482" max="9482" width="9.453125" style="139" customWidth="1"/>
    <col min="9483" max="9484" width="11.26953125" style="139" customWidth="1"/>
    <col min="9485" max="9486" width="8.81640625" style="139" customWidth="1"/>
    <col min="9487" max="9487" width="13.26953125" style="139" customWidth="1"/>
    <col min="9488" max="9488" width="9.453125" style="139" customWidth="1"/>
    <col min="9489" max="9489" width="20.81640625" style="139" customWidth="1"/>
    <col min="9490" max="9494" width="11" style="139" customWidth="1"/>
    <col min="9495" max="9728" width="8.7265625" style="139"/>
    <col min="9729" max="9729" width="2" style="139" customWidth="1"/>
    <col min="9730" max="9730" width="8.1796875" style="139" customWidth="1"/>
    <col min="9731" max="9731" width="20.26953125" style="139" customWidth="1"/>
    <col min="9732" max="9737" width="8.81640625" style="139" customWidth="1"/>
    <col min="9738" max="9738" width="9.453125" style="139" customWidth="1"/>
    <col min="9739" max="9740" width="11.26953125" style="139" customWidth="1"/>
    <col min="9741" max="9742" width="8.81640625" style="139" customWidth="1"/>
    <col min="9743" max="9743" width="13.26953125" style="139" customWidth="1"/>
    <col min="9744" max="9744" width="9.453125" style="139" customWidth="1"/>
    <col min="9745" max="9745" width="20.81640625" style="139" customWidth="1"/>
    <col min="9746" max="9750" width="11" style="139" customWidth="1"/>
    <col min="9751" max="9984" width="8.7265625" style="139"/>
    <col min="9985" max="9985" width="2" style="139" customWidth="1"/>
    <col min="9986" max="9986" width="8.1796875" style="139" customWidth="1"/>
    <col min="9987" max="9987" width="20.26953125" style="139" customWidth="1"/>
    <col min="9988" max="9993" width="8.81640625" style="139" customWidth="1"/>
    <col min="9994" max="9994" width="9.453125" style="139" customWidth="1"/>
    <col min="9995" max="9996" width="11.26953125" style="139" customWidth="1"/>
    <col min="9997" max="9998" width="8.81640625" style="139" customWidth="1"/>
    <col min="9999" max="9999" width="13.26953125" style="139" customWidth="1"/>
    <col min="10000" max="10000" width="9.453125" style="139" customWidth="1"/>
    <col min="10001" max="10001" width="20.81640625" style="139" customWidth="1"/>
    <col min="10002" max="10006" width="11" style="139" customWidth="1"/>
    <col min="10007" max="10240" width="8.7265625" style="139"/>
    <col min="10241" max="10241" width="2" style="139" customWidth="1"/>
    <col min="10242" max="10242" width="8.1796875" style="139" customWidth="1"/>
    <col min="10243" max="10243" width="20.26953125" style="139" customWidth="1"/>
    <col min="10244" max="10249" width="8.81640625" style="139" customWidth="1"/>
    <col min="10250" max="10250" width="9.453125" style="139" customWidth="1"/>
    <col min="10251" max="10252" width="11.26953125" style="139" customWidth="1"/>
    <col min="10253" max="10254" width="8.81640625" style="139" customWidth="1"/>
    <col min="10255" max="10255" width="13.26953125" style="139" customWidth="1"/>
    <col min="10256" max="10256" width="9.453125" style="139" customWidth="1"/>
    <col min="10257" max="10257" width="20.81640625" style="139" customWidth="1"/>
    <col min="10258" max="10262" width="11" style="139" customWidth="1"/>
    <col min="10263" max="10496" width="8.7265625" style="139"/>
    <col min="10497" max="10497" width="2" style="139" customWidth="1"/>
    <col min="10498" max="10498" width="8.1796875" style="139" customWidth="1"/>
    <col min="10499" max="10499" width="20.26953125" style="139" customWidth="1"/>
    <col min="10500" max="10505" width="8.81640625" style="139" customWidth="1"/>
    <col min="10506" max="10506" width="9.453125" style="139" customWidth="1"/>
    <col min="10507" max="10508" width="11.26953125" style="139" customWidth="1"/>
    <col min="10509" max="10510" width="8.81640625" style="139" customWidth="1"/>
    <col min="10511" max="10511" width="13.26953125" style="139" customWidth="1"/>
    <col min="10512" max="10512" width="9.453125" style="139" customWidth="1"/>
    <col min="10513" max="10513" width="20.81640625" style="139" customWidth="1"/>
    <col min="10514" max="10518" width="11" style="139" customWidth="1"/>
    <col min="10519" max="10752" width="8.7265625" style="139"/>
    <col min="10753" max="10753" width="2" style="139" customWidth="1"/>
    <col min="10754" max="10754" width="8.1796875" style="139" customWidth="1"/>
    <col min="10755" max="10755" width="20.26953125" style="139" customWidth="1"/>
    <col min="10756" max="10761" width="8.81640625" style="139" customWidth="1"/>
    <col min="10762" max="10762" width="9.453125" style="139" customWidth="1"/>
    <col min="10763" max="10764" width="11.26953125" style="139" customWidth="1"/>
    <col min="10765" max="10766" width="8.81640625" style="139" customWidth="1"/>
    <col min="10767" max="10767" width="13.26953125" style="139" customWidth="1"/>
    <col min="10768" max="10768" width="9.453125" style="139" customWidth="1"/>
    <col min="10769" max="10769" width="20.81640625" style="139" customWidth="1"/>
    <col min="10770" max="10774" width="11" style="139" customWidth="1"/>
    <col min="10775" max="11008" width="8.7265625" style="139"/>
    <col min="11009" max="11009" width="2" style="139" customWidth="1"/>
    <col min="11010" max="11010" width="8.1796875" style="139" customWidth="1"/>
    <col min="11011" max="11011" width="20.26953125" style="139" customWidth="1"/>
    <col min="11012" max="11017" width="8.81640625" style="139" customWidth="1"/>
    <col min="11018" max="11018" width="9.453125" style="139" customWidth="1"/>
    <col min="11019" max="11020" width="11.26953125" style="139" customWidth="1"/>
    <col min="11021" max="11022" width="8.81640625" style="139" customWidth="1"/>
    <col min="11023" max="11023" width="13.26953125" style="139" customWidth="1"/>
    <col min="11024" max="11024" width="9.453125" style="139" customWidth="1"/>
    <col min="11025" max="11025" width="20.81640625" style="139" customWidth="1"/>
    <col min="11026" max="11030" width="11" style="139" customWidth="1"/>
    <col min="11031" max="11264" width="8.7265625" style="139"/>
    <col min="11265" max="11265" width="2" style="139" customWidth="1"/>
    <col min="11266" max="11266" width="8.1796875" style="139" customWidth="1"/>
    <col min="11267" max="11267" width="20.26953125" style="139" customWidth="1"/>
    <col min="11268" max="11273" width="8.81640625" style="139" customWidth="1"/>
    <col min="11274" max="11274" width="9.453125" style="139" customWidth="1"/>
    <col min="11275" max="11276" width="11.26953125" style="139" customWidth="1"/>
    <col min="11277" max="11278" width="8.81640625" style="139" customWidth="1"/>
    <col min="11279" max="11279" width="13.26953125" style="139" customWidth="1"/>
    <col min="11280" max="11280" width="9.453125" style="139" customWidth="1"/>
    <col min="11281" max="11281" width="20.81640625" style="139" customWidth="1"/>
    <col min="11282" max="11286" width="11" style="139" customWidth="1"/>
    <col min="11287" max="11520" width="8.7265625" style="139"/>
    <col min="11521" max="11521" width="2" style="139" customWidth="1"/>
    <col min="11522" max="11522" width="8.1796875" style="139" customWidth="1"/>
    <col min="11523" max="11523" width="20.26953125" style="139" customWidth="1"/>
    <col min="11524" max="11529" width="8.81640625" style="139" customWidth="1"/>
    <col min="11530" max="11530" width="9.453125" style="139" customWidth="1"/>
    <col min="11531" max="11532" width="11.26953125" style="139" customWidth="1"/>
    <col min="11533" max="11534" width="8.81640625" style="139" customWidth="1"/>
    <col min="11535" max="11535" width="13.26953125" style="139" customWidth="1"/>
    <col min="11536" max="11536" width="9.453125" style="139" customWidth="1"/>
    <col min="11537" max="11537" width="20.81640625" style="139" customWidth="1"/>
    <col min="11538" max="11542" width="11" style="139" customWidth="1"/>
    <col min="11543" max="11776" width="8.7265625" style="139"/>
    <col min="11777" max="11777" width="2" style="139" customWidth="1"/>
    <col min="11778" max="11778" width="8.1796875" style="139" customWidth="1"/>
    <col min="11779" max="11779" width="20.26953125" style="139" customWidth="1"/>
    <col min="11780" max="11785" width="8.81640625" style="139" customWidth="1"/>
    <col min="11786" max="11786" width="9.453125" style="139" customWidth="1"/>
    <col min="11787" max="11788" width="11.26953125" style="139" customWidth="1"/>
    <col min="11789" max="11790" width="8.81640625" style="139" customWidth="1"/>
    <col min="11791" max="11791" width="13.26953125" style="139" customWidth="1"/>
    <col min="11792" max="11792" width="9.453125" style="139" customWidth="1"/>
    <col min="11793" max="11793" width="20.81640625" style="139" customWidth="1"/>
    <col min="11794" max="11798" width="11" style="139" customWidth="1"/>
    <col min="11799" max="12032" width="8.7265625" style="139"/>
    <col min="12033" max="12033" width="2" style="139" customWidth="1"/>
    <col min="12034" max="12034" width="8.1796875" style="139" customWidth="1"/>
    <col min="12035" max="12035" width="20.26953125" style="139" customWidth="1"/>
    <col min="12036" max="12041" width="8.81640625" style="139" customWidth="1"/>
    <col min="12042" max="12042" width="9.453125" style="139" customWidth="1"/>
    <col min="12043" max="12044" width="11.26953125" style="139" customWidth="1"/>
    <col min="12045" max="12046" width="8.81640625" style="139" customWidth="1"/>
    <col min="12047" max="12047" width="13.26953125" style="139" customWidth="1"/>
    <col min="12048" max="12048" width="9.453125" style="139" customWidth="1"/>
    <col min="12049" max="12049" width="20.81640625" style="139" customWidth="1"/>
    <col min="12050" max="12054" width="11" style="139" customWidth="1"/>
    <col min="12055" max="12288" width="8.7265625" style="139"/>
    <col min="12289" max="12289" width="2" style="139" customWidth="1"/>
    <col min="12290" max="12290" width="8.1796875" style="139" customWidth="1"/>
    <col min="12291" max="12291" width="20.26953125" style="139" customWidth="1"/>
    <col min="12292" max="12297" width="8.81640625" style="139" customWidth="1"/>
    <col min="12298" max="12298" width="9.453125" style="139" customWidth="1"/>
    <col min="12299" max="12300" width="11.26953125" style="139" customWidth="1"/>
    <col min="12301" max="12302" width="8.81640625" style="139" customWidth="1"/>
    <col min="12303" max="12303" width="13.26953125" style="139" customWidth="1"/>
    <col min="12304" max="12304" width="9.453125" style="139" customWidth="1"/>
    <col min="12305" max="12305" width="20.81640625" style="139" customWidth="1"/>
    <col min="12306" max="12310" width="11" style="139" customWidth="1"/>
    <col min="12311" max="12544" width="8.7265625" style="139"/>
    <col min="12545" max="12545" width="2" style="139" customWidth="1"/>
    <col min="12546" max="12546" width="8.1796875" style="139" customWidth="1"/>
    <col min="12547" max="12547" width="20.26953125" style="139" customWidth="1"/>
    <col min="12548" max="12553" width="8.81640625" style="139" customWidth="1"/>
    <col min="12554" max="12554" width="9.453125" style="139" customWidth="1"/>
    <col min="12555" max="12556" width="11.26953125" style="139" customWidth="1"/>
    <col min="12557" max="12558" width="8.81640625" style="139" customWidth="1"/>
    <col min="12559" max="12559" width="13.26953125" style="139" customWidth="1"/>
    <col min="12560" max="12560" width="9.453125" style="139" customWidth="1"/>
    <col min="12561" max="12561" width="20.81640625" style="139" customWidth="1"/>
    <col min="12562" max="12566" width="11" style="139" customWidth="1"/>
    <col min="12567" max="12800" width="8.7265625" style="139"/>
    <col min="12801" max="12801" width="2" style="139" customWidth="1"/>
    <col min="12802" max="12802" width="8.1796875" style="139" customWidth="1"/>
    <col min="12803" max="12803" width="20.26953125" style="139" customWidth="1"/>
    <col min="12804" max="12809" width="8.81640625" style="139" customWidth="1"/>
    <col min="12810" max="12810" width="9.453125" style="139" customWidth="1"/>
    <col min="12811" max="12812" width="11.26953125" style="139" customWidth="1"/>
    <col min="12813" max="12814" width="8.81640625" style="139" customWidth="1"/>
    <col min="12815" max="12815" width="13.26953125" style="139" customWidth="1"/>
    <col min="12816" max="12816" width="9.453125" style="139" customWidth="1"/>
    <col min="12817" max="12817" width="20.81640625" style="139" customWidth="1"/>
    <col min="12818" max="12822" width="11" style="139" customWidth="1"/>
    <col min="12823" max="13056" width="8.7265625" style="139"/>
    <col min="13057" max="13057" width="2" style="139" customWidth="1"/>
    <col min="13058" max="13058" width="8.1796875" style="139" customWidth="1"/>
    <col min="13059" max="13059" width="20.26953125" style="139" customWidth="1"/>
    <col min="13060" max="13065" width="8.81640625" style="139" customWidth="1"/>
    <col min="13066" max="13066" width="9.453125" style="139" customWidth="1"/>
    <col min="13067" max="13068" width="11.26953125" style="139" customWidth="1"/>
    <col min="13069" max="13070" width="8.81640625" style="139" customWidth="1"/>
    <col min="13071" max="13071" width="13.26953125" style="139" customWidth="1"/>
    <col min="13072" max="13072" width="9.453125" style="139" customWidth="1"/>
    <col min="13073" max="13073" width="20.81640625" style="139" customWidth="1"/>
    <col min="13074" max="13078" width="11" style="139" customWidth="1"/>
    <col min="13079" max="13312" width="8.7265625" style="139"/>
    <col min="13313" max="13313" width="2" style="139" customWidth="1"/>
    <col min="13314" max="13314" width="8.1796875" style="139" customWidth="1"/>
    <col min="13315" max="13315" width="20.26953125" style="139" customWidth="1"/>
    <col min="13316" max="13321" width="8.81640625" style="139" customWidth="1"/>
    <col min="13322" max="13322" width="9.453125" style="139" customWidth="1"/>
    <col min="13323" max="13324" width="11.26953125" style="139" customWidth="1"/>
    <col min="13325" max="13326" width="8.81640625" style="139" customWidth="1"/>
    <col min="13327" max="13327" width="13.26953125" style="139" customWidth="1"/>
    <col min="13328" max="13328" width="9.453125" style="139" customWidth="1"/>
    <col min="13329" max="13329" width="20.81640625" style="139" customWidth="1"/>
    <col min="13330" max="13334" width="11" style="139" customWidth="1"/>
    <col min="13335" max="13568" width="8.7265625" style="139"/>
    <col min="13569" max="13569" width="2" style="139" customWidth="1"/>
    <col min="13570" max="13570" width="8.1796875" style="139" customWidth="1"/>
    <col min="13571" max="13571" width="20.26953125" style="139" customWidth="1"/>
    <col min="13572" max="13577" width="8.81640625" style="139" customWidth="1"/>
    <col min="13578" max="13578" width="9.453125" style="139" customWidth="1"/>
    <col min="13579" max="13580" width="11.26953125" style="139" customWidth="1"/>
    <col min="13581" max="13582" width="8.81640625" style="139" customWidth="1"/>
    <col min="13583" max="13583" width="13.26953125" style="139" customWidth="1"/>
    <col min="13584" max="13584" width="9.453125" style="139" customWidth="1"/>
    <col min="13585" max="13585" width="20.81640625" style="139" customWidth="1"/>
    <col min="13586" max="13590" width="11" style="139" customWidth="1"/>
    <col min="13591" max="13824" width="8.7265625" style="139"/>
    <col min="13825" max="13825" width="2" style="139" customWidth="1"/>
    <col min="13826" max="13826" width="8.1796875" style="139" customWidth="1"/>
    <col min="13827" max="13827" width="20.26953125" style="139" customWidth="1"/>
    <col min="13828" max="13833" width="8.81640625" style="139" customWidth="1"/>
    <col min="13834" max="13834" width="9.453125" style="139" customWidth="1"/>
    <col min="13835" max="13836" width="11.26953125" style="139" customWidth="1"/>
    <col min="13837" max="13838" width="8.81640625" style="139" customWidth="1"/>
    <col min="13839" max="13839" width="13.26953125" style="139" customWidth="1"/>
    <col min="13840" max="13840" width="9.453125" style="139" customWidth="1"/>
    <col min="13841" max="13841" width="20.81640625" style="139" customWidth="1"/>
    <col min="13842" max="13846" width="11" style="139" customWidth="1"/>
    <col min="13847" max="14080" width="8.7265625" style="139"/>
    <col min="14081" max="14081" width="2" style="139" customWidth="1"/>
    <col min="14082" max="14082" width="8.1796875" style="139" customWidth="1"/>
    <col min="14083" max="14083" width="20.26953125" style="139" customWidth="1"/>
    <col min="14084" max="14089" width="8.81640625" style="139" customWidth="1"/>
    <col min="14090" max="14090" width="9.453125" style="139" customWidth="1"/>
    <col min="14091" max="14092" width="11.26953125" style="139" customWidth="1"/>
    <col min="14093" max="14094" width="8.81640625" style="139" customWidth="1"/>
    <col min="14095" max="14095" width="13.26953125" style="139" customWidth="1"/>
    <col min="14096" max="14096" width="9.453125" style="139" customWidth="1"/>
    <col min="14097" max="14097" width="20.81640625" style="139" customWidth="1"/>
    <col min="14098" max="14102" width="11" style="139" customWidth="1"/>
    <col min="14103" max="14336" width="8.7265625" style="139"/>
    <col min="14337" max="14337" width="2" style="139" customWidth="1"/>
    <col min="14338" max="14338" width="8.1796875" style="139" customWidth="1"/>
    <col min="14339" max="14339" width="20.26953125" style="139" customWidth="1"/>
    <col min="14340" max="14345" width="8.81640625" style="139" customWidth="1"/>
    <col min="14346" max="14346" width="9.453125" style="139" customWidth="1"/>
    <col min="14347" max="14348" width="11.26953125" style="139" customWidth="1"/>
    <col min="14349" max="14350" width="8.81640625" style="139" customWidth="1"/>
    <col min="14351" max="14351" width="13.26953125" style="139" customWidth="1"/>
    <col min="14352" max="14352" width="9.453125" style="139" customWidth="1"/>
    <col min="14353" max="14353" width="20.81640625" style="139" customWidth="1"/>
    <col min="14354" max="14358" width="11" style="139" customWidth="1"/>
    <col min="14359" max="14592" width="8.7265625" style="139"/>
    <col min="14593" max="14593" width="2" style="139" customWidth="1"/>
    <col min="14594" max="14594" width="8.1796875" style="139" customWidth="1"/>
    <col min="14595" max="14595" width="20.26953125" style="139" customWidth="1"/>
    <col min="14596" max="14601" width="8.81640625" style="139" customWidth="1"/>
    <col min="14602" max="14602" width="9.453125" style="139" customWidth="1"/>
    <col min="14603" max="14604" width="11.26953125" style="139" customWidth="1"/>
    <col min="14605" max="14606" width="8.81640625" style="139" customWidth="1"/>
    <col min="14607" max="14607" width="13.26953125" style="139" customWidth="1"/>
    <col min="14608" max="14608" width="9.453125" style="139" customWidth="1"/>
    <col min="14609" max="14609" width="20.81640625" style="139" customWidth="1"/>
    <col min="14610" max="14614" width="11" style="139" customWidth="1"/>
    <col min="14615" max="14848" width="8.7265625" style="139"/>
    <col min="14849" max="14849" width="2" style="139" customWidth="1"/>
    <col min="14850" max="14850" width="8.1796875" style="139" customWidth="1"/>
    <col min="14851" max="14851" width="20.26953125" style="139" customWidth="1"/>
    <col min="14852" max="14857" width="8.81640625" style="139" customWidth="1"/>
    <col min="14858" max="14858" width="9.453125" style="139" customWidth="1"/>
    <col min="14859" max="14860" width="11.26953125" style="139" customWidth="1"/>
    <col min="14861" max="14862" width="8.81640625" style="139" customWidth="1"/>
    <col min="14863" max="14863" width="13.26953125" style="139" customWidth="1"/>
    <col min="14864" max="14864" width="9.453125" style="139" customWidth="1"/>
    <col min="14865" max="14865" width="20.81640625" style="139" customWidth="1"/>
    <col min="14866" max="14870" width="11" style="139" customWidth="1"/>
    <col min="14871" max="15104" width="8.7265625" style="139"/>
    <col min="15105" max="15105" width="2" style="139" customWidth="1"/>
    <col min="15106" max="15106" width="8.1796875" style="139" customWidth="1"/>
    <col min="15107" max="15107" width="20.26953125" style="139" customWidth="1"/>
    <col min="15108" max="15113" width="8.81640625" style="139" customWidth="1"/>
    <col min="15114" max="15114" width="9.453125" style="139" customWidth="1"/>
    <col min="15115" max="15116" width="11.26953125" style="139" customWidth="1"/>
    <col min="15117" max="15118" width="8.81640625" style="139" customWidth="1"/>
    <col min="15119" max="15119" width="13.26953125" style="139" customWidth="1"/>
    <col min="15120" max="15120" width="9.453125" style="139" customWidth="1"/>
    <col min="15121" max="15121" width="20.81640625" style="139" customWidth="1"/>
    <col min="15122" max="15126" width="11" style="139" customWidth="1"/>
    <col min="15127" max="15360" width="8.7265625" style="139"/>
    <col min="15361" max="15361" width="2" style="139" customWidth="1"/>
    <col min="15362" max="15362" width="8.1796875" style="139" customWidth="1"/>
    <col min="15363" max="15363" width="20.26953125" style="139" customWidth="1"/>
    <col min="15364" max="15369" width="8.81640625" style="139" customWidth="1"/>
    <col min="15370" max="15370" width="9.453125" style="139" customWidth="1"/>
    <col min="15371" max="15372" width="11.26953125" style="139" customWidth="1"/>
    <col min="15373" max="15374" width="8.81640625" style="139" customWidth="1"/>
    <col min="15375" max="15375" width="13.26953125" style="139" customWidth="1"/>
    <col min="15376" max="15376" width="9.453125" style="139" customWidth="1"/>
    <col min="15377" max="15377" width="20.81640625" style="139" customWidth="1"/>
    <col min="15378" max="15382" width="11" style="139" customWidth="1"/>
    <col min="15383" max="15616" width="8.7265625" style="139"/>
    <col min="15617" max="15617" width="2" style="139" customWidth="1"/>
    <col min="15618" max="15618" width="8.1796875" style="139" customWidth="1"/>
    <col min="15619" max="15619" width="20.26953125" style="139" customWidth="1"/>
    <col min="15620" max="15625" width="8.81640625" style="139" customWidth="1"/>
    <col min="15626" max="15626" width="9.453125" style="139" customWidth="1"/>
    <col min="15627" max="15628" width="11.26953125" style="139" customWidth="1"/>
    <col min="15629" max="15630" width="8.81640625" style="139" customWidth="1"/>
    <col min="15631" max="15631" width="13.26953125" style="139" customWidth="1"/>
    <col min="15632" max="15632" width="9.453125" style="139" customWidth="1"/>
    <col min="15633" max="15633" width="20.81640625" style="139" customWidth="1"/>
    <col min="15634" max="15638" width="11" style="139" customWidth="1"/>
    <col min="15639" max="15872" width="8.7265625" style="139"/>
    <col min="15873" max="15873" width="2" style="139" customWidth="1"/>
    <col min="15874" max="15874" width="8.1796875" style="139" customWidth="1"/>
    <col min="15875" max="15875" width="20.26953125" style="139" customWidth="1"/>
    <col min="15876" max="15881" width="8.81640625" style="139" customWidth="1"/>
    <col min="15882" max="15882" width="9.453125" style="139" customWidth="1"/>
    <col min="15883" max="15884" width="11.26953125" style="139" customWidth="1"/>
    <col min="15885" max="15886" width="8.81640625" style="139" customWidth="1"/>
    <col min="15887" max="15887" width="13.26953125" style="139" customWidth="1"/>
    <col min="15888" max="15888" width="9.453125" style="139" customWidth="1"/>
    <col min="15889" max="15889" width="20.81640625" style="139" customWidth="1"/>
    <col min="15890" max="15894" width="11" style="139" customWidth="1"/>
    <col min="15895" max="16128" width="8.7265625" style="139"/>
    <col min="16129" max="16129" width="2" style="139" customWidth="1"/>
    <col min="16130" max="16130" width="8.1796875" style="139" customWidth="1"/>
    <col min="16131" max="16131" width="20.26953125" style="139" customWidth="1"/>
    <col min="16132" max="16137" width="8.81640625" style="139" customWidth="1"/>
    <col min="16138" max="16138" width="9.453125" style="139" customWidth="1"/>
    <col min="16139" max="16140" width="11.26953125" style="139" customWidth="1"/>
    <col min="16141" max="16142" width="8.81640625" style="139" customWidth="1"/>
    <col min="16143" max="16143" width="13.26953125" style="139" customWidth="1"/>
    <col min="16144" max="16144" width="9.453125" style="139" customWidth="1"/>
    <col min="16145" max="16145" width="20.81640625" style="139" customWidth="1"/>
    <col min="16146" max="16150" width="11" style="139" customWidth="1"/>
    <col min="16151" max="16384" width="8.7265625" style="139"/>
  </cols>
  <sheetData>
    <row r="1" spans="2:15">
      <c r="B1" s="139" t="s">
        <v>7</v>
      </c>
      <c r="D1" s="140"/>
      <c r="O1" s="159"/>
    </row>
    <row r="2" spans="2:15" ht="14.5" customHeight="1">
      <c r="B2" s="224" t="s">
        <v>70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2:15" ht="14.5" customHeight="1">
      <c r="B3" s="225" t="s">
        <v>33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2:15" ht="14.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04" t="s">
        <v>37</v>
      </c>
    </row>
    <row r="5" spans="2:15" ht="14.5" customHeight="1">
      <c r="B5" s="223" t="s">
        <v>0</v>
      </c>
      <c r="C5" s="187" t="s">
        <v>1</v>
      </c>
      <c r="D5" s="189" t="s">
        <v>91</v>
      </c>
      <c r="E5" s="190"/>
      <c r="F5" s="190"/>
      <c r="G5" s="190"/>
      <c r="H5" s="191"/>
      <c r="I5" s="190" t="s">
        <v>84</v>
      </c>
      <c r="J5" s="190"/>
      <c r="K5" s="189" t="s">
        <v>92</v>
      </c>
      <c r="L5" s="190"/>
      <c r="M5" s="190"/>
      <c r="N5" s="190"/>
      <c r="O5" s="191"/>
    </row>
    <row r="6" spans="2:15" ht="14.5" customHeight="1">
      <c r="B6" s="204"/>
      <c r="C6" s="188"/>
      <c r="D6" s="201" t="s">
        <v>93</v>
      </c>
      <c r="E6" s="202"/>
      <c r="F6" s="202"/>
      <c r="G6" s="202"/>
      <c r="H6" s="203"/>
      <c r="I6" s="202" t="s">
        <v>86</v>
      </c>
      <c r="J6" s="202"/>
      <c r="K6" s="201" t="s">
        <v>94</v>
      </c>
      <c r="L6" s="202"/>
      <c r="M6" s="202"/>
      <c r="N6" s="202"/>
      <c r="O6" s="203"/>
    </row>
    <row r="7" spans="2:15" ht="14.5" customHeight="1">
      <c r="B7" s="204"/>
      <c r="C7" s="204"/>
      <c r="D7" s="183">
        <v>2021</v>
      </c>
      <c r="E7" s="184"/>
      <c r="F7" s="192">
        <v>2020</v>
      </c>
      <c r="G7" s="192"/>
      <c r="H7" s="194" t="s">
        <v>23</v>
      </c>
      <c r="I7" s="196">
        <v>2021</v>
      </c>
      <c r="J7" s="183" t="s">
        <v>95</v>
      </c>
      <c r="K7" s="183">
        <v>2021</v>
      </c>
      <c r="L7" s="184"/>
      <c r="M7" s="192">
        <v>2020</v>
      </c>
      <c r="N7" s="184"/>
      <c r="O7" s="174" t="s">
        <v>23</v>
      </c>
    </row>
    <row r="8" spans="2:15" ht="14.5" customHeight="1">
      <c r="B8" s="205" t="s">
        <v>24</v>
      </c>
      <c r="C8" s="205" t="s">
        <v>25</v>
      </c>
      <c r="D8" s="185"/>
      <c r="E8" s="186"/>
      <c r="F8" s="193"/>
      <c r="G8" s="193"/>
      <c r="H8" s="195"/>
      <c r="I8" s="197"/>
      <c r="J8" s="198"/>
      <c r="K8" s="185"/>
      <c r="L8" s="186"/>
      <c r="M8" s="193"/>
      <c r="N8" s="186"/>
      <c r="O8" s="174"/>
    </row>
    <row r="9" spans="2:15" ht="14.5" customHeight="1">
      <c r="B9" s="205"/>
      <c r="C9" s="205"/>
      <c r="D9" s="164" t="s">
        <v>26</v>
      </c>
      <c r="E9" s="160" t="s">
        <v>2</v>
      </c>
      <c r="F9" s="163" t="s">
        <v>26</v>
      </c>
      <c r="G9" s="52" t="s">
        <v>2</v>
      </c>
      <c r="H9" s="177" t="s">
        <v>27</v>
      </c>
      <c r="I9" s="53" t="s">
        <v>26</v>
      </c>
      <c r="J9" s="179" t="s">
        <v>96</v>
      </c>
      <c r="K9" s="164" t="s">
        <v>26</v>
      </c>
      <c r="L9" s="51" t="s">
        <v>2</v>
      </c>
      <c r="M9" s="163" t="s">
        <v>26</v>
      </c>
      <c r="N9" s="51" t="s">
        <v>2</v>
      </c>
      <c r="O9" s="181" t="s">
        <v>27</v>
      </c>
    </row>
    <row r="10" spans="2:15" ht="14.5" customHeight="1">
      <c r="B10" s="206"/>
      <c r="C10" s="206"/>
      <c r="D10" s="161" t="s">
        <v>28</v>
      </c>
      <c r="E10" s="162" t="s">
        <v>29</v>
      </c>
      <c r="F10" s="49" t="s">
        <v>28</v>
      </c>
      <c r="G10" s="50" t="s">
        <v>29</v>
      </c>
      <c r="H10" s="178"/>
      <c r="I10" s="54" t="s">
        <v>28</v>
      </c>
      <c r="J10" s="180"/>
      <c r="K10" s="161" t="s">
        <v>28</v>
      </c>
      <c r="L10" s="162" t="s">
        <v>29</v>
      </c>
      <c r="M10" s="49" t="s">
        <v>28</v>
      </c>
      <c r="N10" s="162" t="s">
        <v>29</v>
      </c>
      <c r="O10" s="182"/>
    </row>
    <row r="11" spans="2:15" ht="14.5" customHeight="1">
      <c r="B11" s="62">
        <v>1</v>
      </c>
      <c r="C11" s="63" t="s">
        <v>11</v>
      </c>
      <c r="D11" s="64">
        <v>1175</v>
      </c>
      <c r="E11" s="65">
        <v>0.21386967601019294</v>
      </c>
      <c r="F11" s="64">
        <v>789</v>
      </c>
      <c r="G11" s="66">
        <v>0.15546798029556649</v>
      </c>
      <c r="H11" s="67">
        <v>0.48922686945500637</v>
      </c>
      <c r="I11" s="68">
        <v>1285</v>
      </c>
      <c r="J11" s="69">
        <v>-8.5603112840466955E-2</v>
      </c>
      <c r="K11" s="64">
        <v>10647</v>
      </c>
      <c r="L11" s="65">
        <v>0.19267100977198698</v>
      </c>
      <c r="M11" s="64">
        <v>5636</v>
      </c>
      <c r="N11" s="66">
        <v>0.13963629156136961</v>
      </c>
      <c r="O11" s="67">
        <v>0.88910574875798432</v>
      </c>
    </row>
    <row r="12" spans="2:15" ht="14.5" customHeight="1">
      <c r="B12" s="70">
        <v>2</v>
      </c>
      <c r="C12" s="71" t="s">
        <v>16</v>
      </c>
      <c r="D12" s="72">
        <v>917</v>
      </c>
      <c r="E12" s="73">
        <v>0.16690935566072079</v>
      </c>
      <c r="F12" s="72">
        <v>697</v>
      </c>
      <c r="G12" s="83">
        <v>0.13733990147783251</v>
      </c>
      <c r="H12" s="74">
        <v>0.31563845050215211</v>
      </c>
      <c r="I12" s="95">
        <v>713</v>
      </c>
      <c r="J12" s="84">
        <v>0.28611500701262282</v>
      </c>
      <c r="K12" s="72">
        <v>7170</v>
      </c>
      <c r="L12" s="73">
        <v>0.12975027144408252</v>
      </c>
      <c r="M12" s="72">
        <v>5459</v>
      </c>
      <c r="N12" s="83">
        <v>0.13525097864327834</v>
      </c>
      <c r="O12" s="74">
        <v>0.31342736764975276</v>
      </c>
    </row>
    <row r="13" spans="2:15" ht="14.5" customHeight="1">
      <c r="B13" s="70">
        <v>3</v>
      </c>
      <c r="C13" s="71" t="s">
        <v>13</v>
      </c>
      <c r="D13" s="72">
        <v>607</v>
      </c>
      <c r="E13" s="73">
        <v>0.11048416454313797</v>
      </c>
      <c r="F13" s="72">
        <v>844</v>
      </c>
      <c r="G13" s="83">
        <v>0.16630541871921181</v>
      </c>
      <c r="H13" s="74">
        <v>-0.28080568720379151</v>
      </c>
      <c r="I13" s="95">
        <v>604</v>
      </c>
      <c r="J13" s="84">
        <v>4.9668874172186239E-3</v>
      </c>
      <c r="K13" s="72">
        <v>6841</v>
      </c>
      <c r="L13" s="73">
        <v>0.12379659790083243</v>
      </c>
      <c r="M13" s="72">
        <v>5501</v>
      </c>
      <c r="N13" s="83">
        <v>0.13629156136960507</v>
      </c>
      <c r="O13" s="74">
        <v>0.24359207416833306</v>
      </c>
    </row>
    <row r="14" spans="2:15" ht="14.5" customHeight="1">
      <c r="B14" s="70">
        <v>4</v>
      </c>
      <c r="C14" s="71" t="s">
        <v>12</v>
      </c>
      <c r="D14" s="72">
        <v>534</v>
      </c>
      <c r="E14" s="73">
        <v>9.7196942118674912E-2</v>
      </c>
      <c r="F14" s="72">
        <v>201</v>
      </c>
      <c r="G14" s="83">
        <v>3.9605911330049259E-2</v>
      </c>
      <c r="H14" s="74">
        <v>1.6567164179104479</v>
      </c>
      <c r="I14" s="95">
        <v>506</v>
      </c>
      <c r="J14" s="84">
        <v>5.5335968379446543E-2</v>
      </c>
      <c r="K14" s="72">
        <v>5097</v>
      </c>
      <c r="L14" s="73">
        <v>9.2236699239956574E-2</v>
      </c>
      <c r="M14" s="72">
        <v>2703</v>
      </c>
      <c r="N14" s="83">
        <v>6.6968931172885382E-2</v>
      </c>
      <c r="O14" s="74">
        <v>0.88568257491675917</v>
      </c>
    </row>
    <row r="15" spans="2:15" ht="14.5" customHeight="1">
      <c r="B15" s="96">
        <v>5</v>
      </c>
      <c r="C15" s="85" t="s">
        <v>9</v>
      </c>
      <c r="D15" s="97">
        <v>581</v>
      </c>
      <c r="E15" s="98">
        <v>0.10575172915908264</v>
      </c>
      <c r="F15" s="97">
        <v>725</v>
      </c>
      <c r="G15" s="99">
        <v>0.14285714285714285</v>
      </c>
      <c r="H15" s="100">
        <v>-0.19862068965517243</v>
      </c>
      <c r="I15" s="101">
        <v>504</v>
      </c>
      <c r="J15" s="102">
        <v>0.15277777777777768</v>
      </c>
      <c r="K15" s="97">
        <v>4626</v>
      </c>
      <c r="L15" s="98">
        <v>8.3713355048859933E-2</v>
      </c>
      <c r="M15" s="97">
        <v>4747</v>
      </c>
      <c r="N15" s="99">
        <v>0.11761062385412022</v>
      </c>
      <c r="O15" s="100">
        <v>-2.548978302085525E-2</v>
      </c>
    </row>
    <row r="16" spans="2:15" ht="14.5" customHeight="1">
      <c r="B16" s="62">
        <v>6</v>
      </c>
      <c r="C16" s="63" t="s">
        <v>17</v>
      </c>
      <c r="D16" s="64">
        <v>278</v>
      </c>
      <c r="E16" s="65">
        <v>5.0600655260283948E-2</v>
      </c>
      <c r="F16" s="64">
        <v>531</v>
      </c>
      <c r="G16" s="66">
        <v>0.10463054187192118</v>
      </c>
      <c r="H16" s="67">
        <v>-0.47645951035781542</v>
      </c>
      <c r="I16" s="68">
        <v>341</v>
      </c>
      <c r="J16" s="69">
        <v>-0.18475073313782986</v>
      </c>
      <c r="K16" s="64">
        <v>4138</v>
      </c>
      <c r="L16" s="65">
        <v>7.4882374230908433E-2</v>
      </c>
      <c r="M16" s="64">
        <v>3898</v>
      </c>
      <c r="N16" s="66">
        <v>9.6575987314801048E-2</v>
      </c>
      <c r="O16" s="67">
        <v>6.1570035915854193E-2</v>
      </c>
    </row>
    <row r="17" spans="2:23" ht="14.5" customHeight="1">
      <c r="B17" s="70">
        <v>7</v>
      </c>
      <c r="C17" s="71" t="s">
        <v>43</v>
      </c>
      <c r="D17" s="72">
        <v>369</v>
      </c>
      <c r="E17" s="73">
        <v>6.7164179104477612E-2</v>
      </c>
      <c r="F17" s="72">
        <v>290</v>
      </c>
      <c r="G17" s="83">
        <v>5.7142857142857141E-2</v>
      </c>
      <c r="H17" s="74">
        <v>0.27241379310344827</v>
      </c>
      <c r="I17" s="95">
        <v>428</v>
      </c>
      <c r="J17" s="84">
        <v>-0.13785046728971961</v>
      </c>
      <c r="K17" s="72">
        <v>3822</v>
      </c>
      <c r="L17" s="73">
        <v>6.9163952225841471E-2</v>
      </c>
      <c r="M17" s="72">
        <v>1974</v>
      </c>
      <c r="N17" s="83">
        <v>4.8907388137356921E-2</v>
      </c>
      <c r="O17" s="74">
        <v>0.93617021276595747</v>
      </c>
    </row>
    <row r="18" spans="2:23" ht="14.5" customHeight="1">
      <c r="B18" s="70">
        <v>8</v>
      </c>
      <c r="C18" s="71" t="s">
        <v>15</v>
      </c>
      <c r="D18" s="72">
        <v>222</v>
      </c>
      <c r="E18" s="73">
        <v>4.0407717510010918E-2</v>
      </c>
      <c r="F18" s="72">
        <v>241</v>
      </c>
      <c r="G18" s="83">
        <v>4.7487684729064041E-2</v>
      </c>
      <c r="H18" s="74">
        <v>-7.8838174273858974E-2</v>
      </c>
      <c r="I18" s="95">
        <v>158</v>
      </c>
      <c r="J18" s="84">
        <v>0.40506329113924044</v>
      </c>
      <c r="K18" s="72">
        <v>3142</v>
      </c>
      <c r="L18" s="73">
        <v>5.6858487151646764E-2</v>
      </c>
      <c r="M18" s="72">
        <v>2981</v>
      </c>
      <c r="N18" s="83">
        <v>7.3856597790000492E-2</v>
      </c>
      <c r="O18" s="74">
        <v>5.4008721905400847E-2</v>
      </c>
    </row>
    <row r="19" spans="2:23" ht="14.5" customHeight="1">
      <c r="B19" s="70">
        <v>9</v>
      </c>
      <c r="C19" s="71" t="s">
        <v>18</v>
      </c>
      <c r="D19" s="72">
        <v>278</v>
      </c>
      <c r="E19" s="73">
        <v>5.0600655260283948E-2</v>
      </c>
      <c r="F19" s="72">
        <v>244</v>
      </c>
      <c r="G19" s="83">
        <v>4.8078817733990149E-2</v>
      </c>
      <c r="H19" s="74">
        <v>0.13934426229508201</v>
      </c>
      <c r="I19" s="95">
        <v>279</v>
      </c>
      <c r="J19" s="84">
        <v>-3.5842293906810374E-3</v>
      </c>
      <c r="K19" s="72">
        <v>2694</v>
      </c>
      <c r="L19" s="73">
        <v>4.8751357220412593E-2</v>
      </c>
      <c r="M19" s="72">
        <v>2053</v>
      </c>
      <c r="N19" s="83">
        <v>5.0864674694019126E-2</v>
      </c>
      <c r="O19" s="74">
        <v>0.31222601071602529</v>
      </c>
    </row>
    <row r="20" spans="2:23" ht="14.5" customHeight="1">
      <c r="B20" s="96">
        <v>10</v>
      </c>
      <c r="C20" s="85" t="s">
        <v>14</v>
      </c>
      <c r="D20" s="97">
        <v>166</v>
      </c>
      <c r="E20" s="98">
        <v>3.0214779759737895E-2</v>
      </c>
      <c r="F20" s="97">
        <v>159</v>
      </c>
      <c r="G20" s="99">
        <v>3.1330049261083744E-2</v>
      </c>
      <c r="H20" s="100">
        <v>4.4025157232704393E-2</v>
      </c>
      <c r="I20" s="101">
        <v>284</v>
      </c>
      <c r="J20" s="102">
        <v>-0.41549295774647887</v>
      </c>
      <c r="K20" s="97">
        <v>2499</v>
      </c>
      <c r="L20" s="98">
        <v>4.5222584147665584E-2</v>
      </c>
      <c r="M20" s="97">
        <v>2050</v>
      </c>
      <c r="N20" s="99">
        <v>5.0790347356424362E-2</v>
      </c>
      <c r="O20" s="100">
        <v>0.21902439024390241</v>
      </c>
    </row>
    <row r="21" spans="2:23" ht="14.5" customHeight="1">
      <c r="B21" s="62">
        <v>11</v>
      </c>
      <c r="C21" s="63" t="s">
        <v>36</v>
      </c>
      <c r="D21" s="64">
        <v>4</v>
      </c>
      <c r="E21" s="65">
        <v>7.2806698216235891E-4</v>
      </c>
      <c r="F21" s="64">
        <v>174</v>
      </c>
      <c r="G21" s="66">
        <v>3.4285714285714287E-2</v>
      </c>
      <c r="H21" s="67">
        <v>-0.97701149425287359</v>
      </c>
      <c r="I21" s="68">
        <v>14</v>
      </c>
      <c r="J21" s="69">
        <v>-0.7142857142857143</v>
      </c>
      <c r="K21" s="64">
        <v>961</v>
      </c>
      <c r="L21" s="65">
        <v>1.7390517553384003E-2</v>
      </c>
      <c r="M21" s="64">
        <v>1093</v>
      </c>
      <c r="N21" s="66">
        <v>2.7079926663693573E-2</v>
      </c>
      <c r="O21" s="67">
        <v>-0.12076852698993601</v>
      </c>
    </row>
    <row r="22" spans="2:23" ht="14.5" customHeight="1">
      <c r="B22" s="70">
        <v>12</v>
      </c>
      <c r="C22" s="71" t="s">
        <v>4</v>
      </c>
      <c r="D22" s="72">
        <v>52</v>
      </c>
      <c r="E22" s="73">
        <v>9.4648707681106656E-3</v>
      </c>
      <c r="F22" s="72">
        <v>62</v>
      </c>
      <c r="G22" s="83">
        <v>1.2216748768472906E-2</v>
      </c>
      <c r="H22" s="74">
        <v>-0.16129032258064513</v>
      </c>
      <c r="I22" s="95">
        <v>43</v>
      </c>
      <c r="J22" s="84">
        <v>0.20930232558139528</v>
      </c>
      <c r="K22" s="72">
        <v>700</v>
      </c>
      <c r="L22" s="73">
        <v>1.2667390517553384E-2</v>
      </c>
      <c r="M22" s="72">
        <v>586</v>
      </c>
      <c r="N22" s="83">
        <v>1.4518606610177891E-2</v>
      </c>
      <c r="O22" s="74">
        <v>0.19453924914675769</v>
      </c>
    </row>
    <row r="23" spans="2:23" ht="14.5" customHeight="1">
      <c r="B23" s="70">
        <v>13</v>
      </c>
      <c r="C23" s="71" t="s">
        <v>19</v>
      </c>
      <c r="D23" s="72">
        <v>56</v>
      </c>
      <c r="E23" s="73">
        <v>1.0192937750273025E-2</v>
      </c>
      <c r="F23" s="72">
        <v>40</v>
      </c>
      <c r="G23" s="83">
        <v>7.8817733990147777E-3</v>
      </c>
      <c r="H23" s="74">
        <v>0.39999999999999991</v>
      </c>
      <c r="I23" s="95">
        <v>22</v>
      </c>
      <c r="J23" s="84">
        <v>1.5454545454545454</v>
      </c>
      <c r="K23" s="72">
        <v>354</v>
      </c>
      <c r="L23" s="73">
        <v>6.4060803474484257E-3</v>
      </c>
      <c r="M23" s="72">
        <v>281</v>
      </c>
      <c r="N23" s="83">
        <v>6.9619939547098759E-3</v>
      </c>
      <c r="O23" s="74">
        <v>0.25978647686832734</v>
      </c>
    </row>
    <row r="24" spans="2:23" ht="14.5" customHeight="1">
      <c r="B24" s="70">
        <v>14</v>
      </c>
      <c r="C24" s="71" t="s">
        <v>90</v>
      </c>
      <c r="D24" s="72">
        <v>70</v>
      </c>
      <c r="E24" s="73">
        <v>1.2741172187841281E-2</v>
      </c>
      <c r="F24" s="72">
        <v>0</v>
      </c>
      <c r="G24" s="83">
        <v>0</v>
      </c>
      <c r="H24" s="74"/>
      <c r="I24" s="95">
        <v>77</v>
      </c>
      <c r="J24" s="84">
        <v>-9.0909090909090939E-2</v>
      </c>
      <c r="K24" s="72">
        <v>324</v>
      </c>
      <c r="L24" s="73">
        <v>5.8631921824104233E-3</v>
      </c>
      <c r="M24" s="72">
        <v>0</v>
      </c>
      <c r="N24" s="83">
        <v>0</v>
      </c>
      <c r="O24" s="74"/>
    </row>
    <row r="25" spans="2:23">
      <c r="B25" s="96">
        <v>15</v>
      </c>
      <c r="C25" s="85" t="s">
        <v>98</v>
      </c>
      <c r="D25" s="97">
        <v>71</v>
      </c>
      <c r="E25" s="98">
        <v>1.292318893338187E-2</v>
      </c>
      <c r="F25" s="97">
        <v>24</v>
      </c>
      <c r="G25" s="99">
        <v>4.7290640394088666E-3</v>
      </c>
      <c r="H25" s="100">
        <v>1.9583333333333335</v>
      </c>
      <c r="I25" s="101">
        <v>69</v>
      </c>
      <c r="J25" s="102">
        <v>2.8985507246376718E-2</v>
      </c>
      <c r="K25" s="97">
        <v>263</v>
      </c>
      <c r="L25" s="98">
        <v>4.7593195801664857E-3</v>
      </c>
      <c r="M25" s="97">
        <v>222</v>
      </c>
      <c r="N25" s="99">
        <v>5.5002229820127844E-3</v>
      </c>
      <c r="O25" s="100">
        <v>0.18468468468468457</v>
      </c>
    </row>
    <row r="26" spans="2:23">
      <c r="B26" s="209" t="s">
        <v>49</v>
      </c>
      <c r="C26" s="210"/>
      <c r="D26" s="148">
        <f>SUM(D11:D25)</f>
        <v>5380</v>
      </c>
      <c r="E26" s="44">
        <f>D26/D28</f>
        <v>0.97925009100837279</v>
      </c>
      <c r="F26" s="148">
        <f>SUM(F11:F25)</f>
        <v>5021</v>
      </c>
      <c r="G26" s="44">
        <f>F26/F28</f>
        <v>0.9893596059113301</v>
      </c>
      <c r="H26" s="43">
        <f>D26/F26-1</f>
        <v>7.1499701254730041E-2</v>
      </c>
      <c r="I26" s="148">
        <f>SUM(I11:I25)</f>
        <v>5327</v>
      </c>
      <c r="J26" s="44">
        <f>D26/I26-1</f>
        <v>9.9493148113385388E-3</v>
      </c>
      <c r="K26" s="148">
        <f>SUM(K11:K25)</f>
        <v>53278</v>
      </c>
      <c r="L26" s="44">
        <f>K26/K28</f>
        <v>0.964133188563156</v>
      </c>
      <c r="M26" s="148">
        <f>SUM(M11:M25)</f>
        <v>39184</v>
      </c>
      <c r="N26" s="44">
        <f>M26/M28</f>
        <v>0.97081413210445466</v>
      </c>
      <c r="O26" s="43">
        <f>K26/M26-1</f>
        <v>0.35968762760310335</v>
      </c>
    </row>
    <row r="27" spans="2:23">
      <c r="B27" s="209" t="s">
        <v>30</v>
      </c>
      <c r="C27" s="210"/>
      <c r="D27" s="149">
        <f>D28-SUM(D11:D25)</f>
        <v>114</v>
      </c>
      <c r="E27" s="44">
        <f>D27/D28</f>
        <v>2.0749908991627229E-2</v>
      </c>
      <c r="F27" s="149">
        <f>F28-SUM(F11:F25)</f>
        <v>54</v>
      </c>
      <c r="G27" s="130">
        <f>F27/F28</f>
        <v>1.0640394088669951E-2</v>
      </c>
      <c r="H27" s="43">
        <f>D27/F27-1</f>
        <v>1.1111111111111112</v>
      </c>
      <c r="I27" s="149">
        <f>I28-SUM(I11:I25)</f>
        <v>224</v>
      </c>
      <c r="J27" s="131">
        <f>D27/I27-1</f>
        <v>-0.4910714285714286</v>
      </c>
      <c r="K27" s="149">
        <f>K28-SUM(K11:K25)</f>
        <v>1982</v>
      </c>
      <c r="L27" s="44">
        <f>K27/K28</f>
        <v>3.5866811436844011E-2</v>
      </c>
      <c r="M27" s="149">
        <f>M28-SUM(M11:M25)</f>
        <v>1178</v>
      </c>
      <c r="N27" s="44">
        <f>M27/M28</f>
        <v>2.9185867895545316E-2</v>
      </c>
      <c r="O27" s="43">
        <f>K27/M27-1</f>
        <v>0.68251273344651953</v>
      </c>
    </row>
    <row r="28" spans="2:23">
      <c r="B28" s="211" t="s">
        <v>31</v>
      </c>
      <c r="C28" s="212"/>
      <c r="D28" s="46">
        <v>5494</v>
      </c>
      <c r="E28" s="77">
        <v>1</v>
      </c>
      <c r="F28" s="46">
        <v>5075</v>
      </c>
      <c r="G28" s="78">
        <v>0.99999999999999978</v>
      </c>
      <c r="H28" s="41">
        <v>8.2561576354679866E-2</v>
      </c>
      <c r="I28" s="47">
        <v>5551</v>
      </c>
      <c r="J28" s="42">
        <v>-1.0268420104485698E-2</v>
      </c>
      <c r="K28" s="46">
        <v>55260</v>
      </c>
      <c r="L28" s="77">
        <v>1</v>
      </c>
      <c r="M28" s="46">
        <v>40362</v>
      </c>
      <c r="N28" s="78">
        <v>0.99999999999999944</v>
      </c>
      <c r="O28" s="41">
        <v>0.36910955849561478</v>
      </c>
    </row>
    <row r="29" spans="2:23">
      <c r="B29" s="139" t="s">
        <v>73</v>
      </c>
      <c r="C29" s="141"/>
    </row>
    <row r="30" spans="2:23">
      <c r="B30" s="142" t="s">
        <v>74</v>
      </c>
    </row>
    <row r="31" spans="2:23">
      <c r="B31" s="143"/>
    </row>
    <row r="32" spans="2:23">
      <c r="B32" s="224" t="s">
        <v>99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141"/>
      <c r="P32" s="224" t="s">
        <v>75</v>
      </c>
      <c r="Q32" s="224"/>
      <c r="R32" s="224"/>
      <c r="S32" s="224"/>
      <c r="T32" s="224"/>
      <c r="U32" s="224"/>
      <c r="V32" s="224"/>
      <c r="W32" s="224"/>
    </row>
    <row r="33" spans="2:23">
      <c r="B33" s="225" t="s">
        <v>100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141"/>
      <c r="P33" s="225" t="s">
        <v>76</v>
      </c>
      <c r="Q33" s="225"/>
      <c r="R33" s="225"/>
      <c r="S33" s="225"/>
      <c r="T33" s="225"/>
      <c r="U33" s="225"/>
      <c r="V33" s="225"/>
      <c r="W33" s="225"/>
    </row>
    <row r="34" spans="2:23" ht="25.5" customHeight="1">
      <c r="B34" s="144"/>
      <c r="C34" s="144"/>
      <c r="D34" s="144"/>
      <c r="E34" s="144"/>
      <c r="F34" s="144"/>
      <c r="G34" s="144"/>
      <c r="H34" s="144"/>
      <c r="I34" s="144"/>
      <c r="J34" s="144"/>
      <c r="K34" s="103"/>
      <c r="L34" s="104" t="s">
        <v>37</v>
      </c>
      <c r="P34" s="144"/>
      <c r="Q34" s="144"/>
      <c r="R34" s="144"/>
      <c r="S34" s="144"/>
      <c r="T34" s="144"/>
      <c r="U34" s="144"/>
      <c r="V34" s="103"/>
      <c r="W34" s="104" t="s">
        <v>37</v>
      </c>
    </row>
    <row r="35" spans="2:23">
      <c r="B35" s="187" t="s">
        <v>0</v>
      </c>
      <c r="C35" s="187" t="s">
        <v>54</v>
      </c>
      <c r="D35" s="189" t="s">
        <v>91</v>
      </c>
      <c r="E35" s="190"/>
      <c r="F35" s="190"/>
      <c r="G35" s="190"/>
      <c r="H35" s="190"/>
      <c r="I35" s="191"/>
      <c r="J35" s="189" t="s">
        <v>84</v>
      </c>
      <c r="K35" s="190"/>
      <c r="L35" s="191"/>
      <c r="P35" s="223" t="s">
        <v>0</v>
      </c>
      <c r="Q35" s="223" t="s">
        <v>54</v>
      </c>
      <c r="R35" s="189" t="s">
        <v>92</v>
      </c>
      <c r="S35" s="190"/>
      <c r="T35" s="190"/>
      <c r="U35" s="190"/>
      <c r="V35" s="190"/>
      <c r="W35" s="191"/>
    </row>
    <row r="36" spans="2:23" ht="15" customHeight="1">
      <c r="B36" s="188"/>
      <c r="C36" s="188"/>
      <c r="D36" s="201" t="s">
        <v>93</v>
      </c>
      <c r="E36" s="202"/>
      <c r="F36" s="202"/>
      <c r="G36" s="202"/>
      <c r="H36" s="202"/>
      <c r="I36" s="203"/>
      <c r="J36" s="201" t="s">
        <v>86</v>
      </c>
      <c r="K36" s="202"/>
      <c r="L36" s="203"/>
      <c r="P36" s="204"/>
      <c r="Q36" s="204"/>
      <c r="R36" s="201" t="s">
        <v>94</v>
      </c>
      <c r="S36" s="202"/>
      <c r="T36" s="202"/>
      <c r="U36" s="202"/>
      <c r="V36" s="202"/>
      <c r="W36" s="203"/>
    </row>
    <row r="37" spans="2:23" ht="15" customHeight="1">
      <c r="B37" s="188"/>
      <c r="C37" s="188"/>
      <c r="D37" s="183">
        <v>2021</v>
      </c>
      <c r="E37" s="184"/>
      <c r="F37" s="192">
        <v>2020</v>
      </c>
      <c r="G37" s="184"/>
      <c r="H37" s="194" t="s">
        <v>23</v>
      </c>
      <c r="I37" s="220" t="s">
        <v>55</v>
      </c>
      <c r="J37" s="222">
        <v>2021</v>
      </c>
      <c r="K37" s="221" t="s">
        <v>95</v>
      </c>
      <c r="L37" s="220" t="s">
        <v>101</v>
      </c>
      <c r="P37" s="204"/>
      <c r="Q37" s="204"/>
      <c r="R37" s="183">
        <v>2021</v>
      </c>
      <c r="S37" s="184"/>
      <c r="T37" s="183">
        <v>2020</v>
      </c>
      <c r="U37" s="184"/>
      <c r="V37" s="194" t="s">
        <v>23</v>
      </c>
      <c r="W37" s="217" t="s">
        <v>67</v>
      </c>
    </row>
    <row r="38" spans="2:23">
      <c r="B38" s="175" t="s">
        <v>24</v>
      </c>
      <c r="C38" s="175" t="s">
        <v>54</v>
      </c>
      <c r="D38" s="185"/>
      <c r="E38" s="186"/>
      <c r="F38" s="193"/>
      <c r="G38" s="186"/>
      <c r="H38" s="195"/>
      <c r="I38" s="221"/>
      <c r="J38" s="222"/>
      <c r="K38" s="221"/>
      <c r="L38" s="221"/>
      <c r="P38" s="205" t="s">
        <v>24</v>
      </c>
      <c r="Q38" s="205" t="s">
        <v>54</v>
      </c>
      <c r="R38" s="185"/>
      <c r="S38" s="186"/>
      <c r="T38" s="185"/>
      <c r="U38" s="186"/>
      <c r="V38" s="195"/>
      <c r="W38" s="218"/>
    </row>
    <row r="39" spans="2:23" ht="15" customHeight="1">
      <c r="B39" s="175"/>
      <c r="C39" s="175"/>
      <c r="D39" s="164" t="s">
        <v>26</v>
      </c>
      <c r="E39" s="105" t="s">
        <v>2</v>
      </c>
      <c r="F39" s="164" t="s">
        <v>26</v>
      </c>
      <c r="G39" s="105" t="s">
        <v>2</v>
      </c>
      <c r="H39" s="177" t="s">
        <v>27</v>
      </c>
      <c r="I39" s="177" t="s">
        <v>56</v>
      </c>
      <c r="J39" s="106" t="s">
        <v>26</v>
      </c>
      <c r="K39" s="213" t="s">
        <v>96</v>
      </c>
      <c r="L39" s="213" t="s">
        <v>102</v>
      </c>
      <c r="P39" s="205"/>
      <c r="Q39" s="205"/>
      <c r="R39" s="164" t="s">
        <v>26</v>
      </c>
      <c r="S39" s="105" t="s">
        <v>2</v>
      </c>
      <c r="T39" s="164" t="s">
        <v>26</v>
      </c>
      <c r="U39" s="105" t="s">
        <v>2</v>
      </c>
      <c r="V39" s="177" t="s">
        <v>27</v>
      </c>
      <c r="W39" s="215" t="s">
        <v>68</v>
      </c>
    </row>
    <row r="40" spans="2:23" ht="14.25" customHeight="1">
      <c r="B40" s="176"/>
      <c r="C40" s="176"/>
      <c r="D40" s="161" t="s">
        <v>28</v>
      </c>
      <c r="E40" s="50" t="s">
        <v>29</v>
      </c>
      <c r="F40" s="161" t="s">
        <v>28</v>
      </c>
      <c r="G40" s="50" t="s">
        <v>29</v>
      </c>
      <c r="H40" s="219"/>
      <c r="I40" s="219"/>
      <c r="J40" s="161" t="s">
        <v>28</v>
      </c>
      <c r="K40" s="214"/>
      <c r="L40" s="214"/>
      <c r="P40" s="206"/>
      <c r="Q40" s="206"/>
      <c r="R40" s="161" t="s">
        <v>28</v>
      </c>
      <c r="S40" s="50" t="s">
        <v>29</v>
      </c>
      <c r="T40" s="161" t="s">
        <v>28</v>
      </c>
      <c r="U40" s="50" t="s">
        <v>29</v>
      </c>
      <c r="V40" s="178"/>
      <c r="W40" s="216"/>
    </row>
    <row r="41" spans="2:23">
      <c r="B41" s="62">
        <v>1</v>
      </c>
      <c r="C41" s="79" t="s">
        <v>57</v>
      </c>
      <c r="D41" s="64">
        <v>954</v>
      </c>
      <c r="E41" s="69">
        <v>0.17364397524572261</v>
      </c>
      <c r="F41" s="64">
        <v>659</v>
      </c>
      <c r="G41" s="69">
        <v>0.12985221674876848</v>
      </c>
      <c r="H41" s="107">
        <v>0.4476479514415781</v>
      </c>
      <c r="I41" s="108">
        <v>1</v>
      </c>
      <c r="J41" s="64">
        <v>998</v>
      </c>
      <c r="K41" s="109">
        <v>-4.4088176352705455E-2</v>
      </c>
      <c r="L41" s="110">
        <v>0</v>
      </c>
      <c r="P41" s="62">
        <v>1</v>
      </c>
      <c r="Q41" s="79" t="s">
        <v>57</v>
      </c>
      <c r="R41" s="64">
        <v>8488</v>
      </c>
      <c r="S41" s="69">
        <v>0.15360115816141875</v>
      </c>
      <c r="T41" s="64">
        <v>4656</v>
      </c>
      <c r="U41" s="69">
        <v>0.11535602794707893</v>
      </c>
      <c r="V41" s="67">
        <v>0.82302405498281783</v>
      </c>
      <c r="W41" s="110">
        <v>0</v>
      </c>
    </row>
    <row r="42" spans="2:23">
      <c r="B42" s="111">
        <v>2</v>
      </c>
      <c r="C42" s="81" t="s">
        <v>59</v>
      </c>
      <c r="D42" s="72">
        <v>534</v>
      </c>
      <c r="E42" s="84">
        <v>9.7196942118674912E-2</v>
      </c>
      <c r="F42" s="72">
        <v>201</v>
      </c>
      <c r="G42" s="84">
        <v>3.9605911330049259E-2</v>
      </c>
      <c r="H42" s="112">
        <v>1.6567164179104479</v>
      </c>
      <c r="I42" s="113">
        <v>4</v>
      </c>
      <c r="J42" s="72">
        <v>506</v>
      </c>
      <c r="K42" s="114">
        <v>5.5335968379446543E-2</v>
      </c>
      <c r="L42" s="115">
        <v>0</v>
      </c>
      <c r="P42" s="111">
        <v>2</v>
      </c>
      <c r="Q42" s="81" t="s">
        <v>59</v>
      </c>
      <c r="R42" s="72">
        <v>5097</v>
      </c>
      <c r="S42" s="84">
        <v>9.2236699239956574E-2</v>
      </c>
      <c r="T42" s="72">
        <v>2702</v>
      </c>
      <c r="U42" s="84">
        <v>6.694415539368713E-2</v>
      </c>
      <c r="V42" s="74">
        <v>0.88638045891931894</v>
      </c>
      <c r="W42" s="115">
        <v>2</v>
      </c>
    </row>
    <row r="43" spans="2:23">
      <c r="B43" s="111">
        <v>3</v>
      </c>
      <c r="C43" s="81" t="s">
        <v>65</v>
      </c>
      <c r="D43" s="72">
        <v>475</v>
      </c>
      <c r="E43" s="84">
        <v>8.6457954131780118E-2</v>
      </c>
      <c r="F43" s="72">
        <v>602</v>
      </c>
      <c r="G43" s="84">
        <v>0.11862068965517242</v>
      </c>
      <c r="H43" s="112">
        <v>-0.21096345514950166</v>
      </c>
      <c r="I43" s="113">
        <v>0</v>
      </c>
      <c r="J43" s="72">
        <v>398</v>
      </c>
      <c r="K43" s="114">
        <v>0.19346733668341698</v>
      </c>
      <c r="L43" s="115">
        <v>0</v>
      </c>
      <c r="P43" s="111">
        <v>3</v>
      </c>
      <c r="Q43" s="81" t="s">
        <v>58</v>
      </c>
      <c r="R43" s="72">
        <v>4100</v>
      </c>
      <c r="S43" s="84">
        <v>7.4194715888526969E-2</v>
      </c>
      <c r="T43" s="72">
        <v>4293</v>
      </c>
      <c r="U43" s="84">
        <v>0.10636242009811209</v>
      </c>
      <c r="V43" s="74">
        <v>-4.49569065921267E-2</v>
      </c>
      <c r="W43" s="115">
        <v>-1</v>
      </c>
    </row>
    <row r="44" spans="2:23">
      <c r="B44" s="111">
        <v>4</v>
      </c>
      <c r="C44" s="81" t="s">
        <v>61</v>
      </c>
      <c r="D44" s="72">
        <v>364</v>
      </c>
      <c r="E44" s="84">
        <v>6.6254095376774666E-2</v>
      </c>
      <c r="F44" s="72">
        <v>277</v>
      </c>
      <c r="G44" s="84">
        <v>5.4581280788177339E-2</v>
      </c>
      <c r="H44" s="112">
        <v>0.3140794223826715</v>
      </c>
      <c r="I44" s="113">
        <v>0</v>
      </c>
      <c r="J44" s="72">
        <v>239</v>
      </c>
      <c r="K44" s="114">
        <v>0.52301255230125521</v>
      </c>
      <c r="L44" s="115">
        <v>1</v>
      </c>
      <c r="P44" s="111">
        <v>4</v>
      </c>
      <c r="Q44" s="81" t="s">
        <v>65</v>
      </c>
      <c r="R44" s="72">
        <v>3660</v>
      </c>
      <c r="S44" s="84">
        <v>6.6232356134636267E-2</v>
      </c>
      <c r="T44" s="72">
        <v>3822</v>
      </c>
      <c r="U44" s="84">
        <v>9.4693028095733614E-2</v>
      </c>
      <c r="V44" s="74">
        <v>-4.2386185243328045E-2</v>
      </c>
      <c r="W44" s="115">
        <v>-1</v>
      </c>
    </row>
    <row r="45" spans="2:23">
      <c r="B45" s="111">
        <v>5</v>
      </c>
      <c r="C45" s="86" t="s">
        <v>103</v>
      </c>
      <c r="D45" s="97">
        <v>248</v>
      </c>
      <c r="E45" s="102">
        <v>4.5140152894066254E-2</v>
      </c>
      <c r="F45" s="97">
        <v>95</v>
      </c>
      <c r="G45" s="102">
        <v>1.8719211822660099E-2</v>
      </c>
      <c r="H45" s="116">
        <v>1.6105263157894738</v>
      </c>
      <c r="I45" s="117">
        <v>13</v>
      </c>
      <c r="J45" s="97">
        <v>122</v>
      </c>
      <c r="K45" s="118">
        <v>1.0327868852459017</v>
      </c>
      <c r="L45" s="119">
        <v>10</v>
      </c>
      <c r="P45" s="111">
        <v>5</v>
      </c>
      <c r="Q45" s="86" t="s">
        <v>61</v>
      </c>
      <c r="R45" s="97">
        <v>2464</v>
      </c>
      <c r="S45" s="102">
        <v>4.4589214621787915E-2</v>
      </c>
      <c r="T45" s="97">
        <v>2140</v>
      </c>
      <c r="U45" s="102">
        <v>5.3020167484267383E-2</v>
      </c>
      <c r="V45" s="100">
        <v>0.15140186915887854</v>
      </c>
      <c r="W45" s="119">
        <v>0</v>
      </c>
    </row>
    <row r="46" spans="2:23">
      <c r="B46" s="120">
        <v>6</v>
      </c>
      <c r="C46" s="79" t="s">
        <v>58</v>
      </c>
      <c r="D46" s="64">
        <v>247</v>
      </c>
      <c r="E46" s="69">
        <v>4.4958136148525667E-2</v>
      </c>
      <c r="F46" s="64">
        <v>660</v>
      </c>
      <c r="G46" s="69">
        <v>0.13004926108374384</v>
      </c>
      <c r="H46" s="107">
        <v>-0.62575757575757573</v>
      </c>
      <c r="I46" s="108">
        <v>-5</v>
      </c>
      <c r="J46" s="64">
        <v>379</v>
      </c>
      <c r="K46" s="109">
        <v>-0.34828496042216361</v>
      </c>
      <c r="L46" s="110">
        <v>-2</v>
      </c>
      <c r="P46" s="120">
        <v>6</v>
      </c>
      <c r="Q46" s="79" t="s">
        <v>60</v>
      </c>
      <c r="R46" s="64">
        <v>2154</v>
      </c>
      <c r="S46" s="69">
        <v>3.8979370249728557E-2</v>
      </c>
      <c r="T46" s="64">
        <v>1869</v>
      </c>
      <c r="U46" s="69">
        <v>4.630593132154006E-2</v>
      </c>
      <c r="V46" s="67">
        <v>0.15248796147672561</v>
      </c>
      <c r="W46" s="110">
        <v>0</v>
      </c>
    </row>
    <row r="47" spans="2:23">
      <c r="B47" s="111">
        <v>7</v>
      </c>
      <c r="C47" s="81" t="s">
        <v>81</v>
      </c>
      <c r="D47" s="72">
        <v>206</v>
      </c>
      <c r="E47" s="84">
        <v>3.7495449581361487E-2</v>
      </c>
      <c r="F47" s="72">
        <v>110</v>
      </c>
      <c r="G47" s="84">
        <v>2.167487684729064E-2</v>
      </c>
      <c r="H47" s="112">
        <v>0.8727272727272728</v>
      </c>
      <c r="I47" s="113">
        <v>5</v>
      </c>
      <c r="J47" s="72">
        <v>146</v>
      </c>
      <c r="K47" s="114">
        <v>0.41095890410958913</v>
      </c>
      <c r="L47" s="115">
        <v>4</v>
      </c>
      <c r="P47" s="111">
        <v>7</v>
      </c>
      <c r="Q47" s="81" t="s">
        <v>69</v>
      </c>
      <c r="R47" s="72">
        <v>1904</v>
      </c>
      <c r="S47" s="84">
        <v>3.4455302207745203E-2</v>
      </c>
      <c r="T47" s="72">
        <v>1476</v>
      </c>
      <c r="U47" s="84">
        <v>3.656905009662554E-2</v>
      </c>
      <c r="V47" s="74">
        <v>0.2899728997289972</v>
      </c>
      <c r="W47" s="115">
        <v>0</v>
      </c>
    </row>
    <row r="48" spans="2:23">
      <c r="B48" s="111">
        <v>8</v>
      </c>
      <c r="C48" s="81" t="s">
        <v>71</v>
      </c>
      <c r="D48" s="72">
        <v>196</v>
      </c>
      <c r="E48" s="84">
        <v>3.5675282125955589E-2</v>
      </c>
      <c r="F48" s="72">
        <v>122</v>
      </c>
      <c r="G48" s="84">
        <v>2.4039408866995075E-2</v>
      </c>
      <c r="H48" s="112">
        <v>0.60655737704918034</v>
      </c>
      <c r="I48" s="113">
        <v>2</v>
      </c>
      <c r="J48" s="72">
        <v>179</v>
      </c>
      <c r="K48" s="114">
        <v>9.4972067039106101E-2</v>
      </c>
      <c r="L48" s="115">
        <v>2</v>
      </c>
      <c r="P48" s="111">
        <v>8</v>
      </c>
      <c r="Q48" s="81" t="s">
        <v>71</v>
      </c>
      <c r="R48" s="72">
        <v>1857</v>
      </c>
      <c r="S48" s="84">
        <v>3.3604777415852334E-2</v>
      </c>
      <c r="T48" s="72">
        <v>612</v>
      </c>
      <c r="U48" s="84">
        <v>1.5162776869332541E-2</v>
      </c>
      <c r="V48" s="74">
        <v>2.034313725490196</v>
      </c>
      <c r="W48" s="115">
        <v>14</v>
      </c>
    </row>
    <row r="49" spans="2:23">
      <c r="B49" s="111">
        <v>9</v>
      </c>
      <c r="C49" s="81" t="s">
        <v>80</v>
      </c>
      <c r="D49" s="72">
        <v>179</v>
      </c>
      <c r="E49" s="84">
        <v>3.2580997451765563E-2</v>
      </c>
      <c r="F49" s="72">
        <v>112</v>
      </c>
      <c r="G49" s="84">
        <v>2.2068965517241378E-2</v>
      </c>
      <c r="H49" s="112">
        <v>0.59821428571428581</v>
      </c>
      <c r="I49" s="113">
        <v>2</v>
      </c>
      <c r="J49" s="72">
        <v>189</v>
      </c>
      <c r="K49" s="114">
        <v>-5.2910052910052907E-2</v>
      </c>
      <c r="L49" s="115">
        <v>-2</v>
      </c>
      <c r="P49" s="111">
        <v>9</v>
      </c>
      <c r="Q49" s="81" t="s">
        <v>80</v>
      </c>
      <c r="R49" s="72">
        <v>1609</v>
      </c>
      <c r="S49" s="84">
        <v>2.911690191820485E-2</v>
      </c>
      <c r="T49" s="72">
        <v>1115</v>
      </c>
      <c r="U49" s="84">
        <v>2.7624993806055199E-2</v>
      </c>
      <c r="V49" s="74">
        <v>0.44304932735426017</v>
      </c>
      <c r="W49" s="115">
        <v>2</v>
      </c>
    </row>
    <row r="50" spans="2:23">
      <c r="B50" s="121">
        <v>10</v>
      </c>
      <c r="C50" s="86" t="s">
        <v>60</v>
      </c>
      <c r="D50" s="97">
        <v>173</v>
      </c>
      <c r="E50" s="102">
        <v>3.1488896978522023E-2</v>
      </c>
      <c r="F50" s="97">
        <v>103</v>
      </c>
      <c r="G50" s="102">
        <v>2.0295566502463055E-2</v>
      </c>
      <c r="H50" s="116">
        <v>0.67961165048543681</v>
      </c>
      <c r="I50" s="117">
        <v>4</v>
      </c>
      <c r="J50" s="97">
        <v>115</v>
      </c>
      <c r="K50" s="118">
        <v>0.5043478260869565</v>
      </c>
      <c r="L50" s="119">
        <v>7</v>
      </c>
      <c r="P50" s="121">
        <v>10</v>
      </c>
      <c r="Q50" s="86" t="s">
        <v>81</v>
      </c>
      <c r="R50" s="97">
        <v>1563</v>
      </c>
      <c r="S50" s="102">
        <v>2.8284473398479913E-2</v>
      </c>
      <c r="T50" s="97">
        <v>931</v>
      </c>
      <c r="U50" s="102">
        <v>2.3066250433576137E-2</v>
      </c>
      <c r="V50" s="100">
        <v>0.67883995703544575</v>
      </c>
      <c r="W50" s="119">
        <v>3</v>
      </c>
    </row>
    <row r="51" spans="2:23">
      <c r="B51" s="209" t="s">
        <v>62</v>
      </c>
      <c r="C51" s="210"/>
      <c r="D51" s="148">
        <f>SUM(D41:D50)</f>
        <v>3576</v>
      </c>
      <c r="E51" s="130">
        <f>D51/D53</f>
        <v>0.65089188205314885</v>
      </c>
      <c r="F51" s="148">
        <f>SUM(F41:F50)</f>
        <v>2941</v>
      </c>
      <c r="G51" s="130">
        <f>F51/F53</f>
        <v>0.57950738916256161</v>
      </c>
      <c r="H51" s="132">
        <f>D51/F51-1</f>
        <v>0.21591295477728667</v>
      </c>
      <c r="I51" s="150"/>
      <c r="J51" s="148">
        <f>SUM(J41:J50)</f>
        <v>3271</v>
      </c>
      <c r="K51" s="29">
        <f>E51/J51-1</f>
        <v>-0.99980101134758392</v>
      </c>
      <c r="L51" s="133"/>
      <c r="P51" s="209" t="s">
        <v>62</v>
      </c>
      <c r="Q51" s="210"/>
      <c r="R51" s="148">
        <f>SUM(R41:R50)</f>
        <v>32896</v>
      </c>
      <c r="S51" s="130">
        <f>R51/R53</f>
        <v>0.59529496923633729</v>
      </c>
      <c r="T51" s="148">
        <f>SUM(T41:T50)</f>
        <v>23616</v>
      </c>
      <c r="U51" s="130">
        <f>T51/T53</f>
        <v>0.58510480154600863</v>
      </c>
      <c r="V51" s="132">
        <f>R51/T51-1</f>
        <v>0.39295392953929542</v>
      </c>
      <c r="W51" s="145"/>
    </row>
    <row r="52" spans="2:23">
      <c r="B52" s="209" t="s">
        <v>30</v>
      </c>
      <c r="C52" s="210"/>
      <c r="D52" s="148">
        <f>D53-D51</f>
        <v>1918</v>
      </c>
      <c r="E52" s="130">
        <f>D52/D53</f>
        <v>0.34910811794685109</v>
      </c>
      <c r="F52" s="148">
        <f>F53-F51</f>
        <v>2134</v>
      </c>
      <c r="G52" s="130">
        <f>F52/F53</f>
        <v>0.42049261083743844</v>
      </c>
      <c r="H52" s="132">
        <f>D52/F52-1</f>
        <v>-0.10121836925960637</v>
      </c>
      <c r="I52" s="149"/>
      <c r="J52" s="148">
        <f>J53-SUM(J41:J50)</f>
        <v>2280</v>
      </c>
      <c r="K52" s="29">
        <f>E52/J52-1</f>
        <v>-0.99984688240440922</v>
      </c>
      <c r="L52" s="133"/>
      <c r="P52" s="209" t="s">
        <v>30</v>
      </c>
      <c r="Q52" s="210"/>
      <c r="R52" s="148">
        <f>R53-R51</f>
        <v>22364</v>
      </c>
      <c r="S52" s="130">
        <f>R52/R53</f>
        <v>0.40470503076366271</v>
      </c>
      <c r="T52" s="148">
        <f>T53-T51</f>
        <v>16746</v>
      </c>
      <c r="U52" s="130">
        <f>T52/T53</f>
        <v>0.41489519845399137</v>
      </c>
      <c r="V52" s="132">
        <f>R52/T52-1</f>
        <v>0.33548310044189655</v>
      </c>
      <c r="W52" s="146"/>
    </row>
    <row r="53" spans="2:23">
      <c r="B53" s="211" t="s">
        <v>63</v>
      </c>
      <c r="C53" s="212"/>
      <c r="D53" s="35">
        <v>5494</v>
      </c>
      <c r="E53" s="122">
        <v>1</v>
      </c>
      <c r="F53" s="35">
        <v>5075</v>
      </c>
      <c r="G53" s="122">
        <v>1</v>
      </c>
      <c r="H53" s="37">
        <v>8.2561576354679866E-2</v>
      </c>
      <c r="I53" s="37"/>
      <c r="J53" s="35">
        <v>5551</v>
      </c>
      <c r="K53" s="12">
        <v>-1.0268420104485698E-2</v>
      </c>
      <c r="L53" s="123"/>
      <c r="P53" s="211" t="s">
        <v>63</v>
      </c>
      <c r="Q53" s="212"/>
      <c r="R53" s="35">
        <v>55260</v>
      </c>
      <c r="S53" s="122">
        <v>1</v>
      </c>
      <c r="T53" s="35">
        <v>40362</v>
      </c>
      <c r="U53" s="122">
        <v>1</v>
      </c>
      <c r="V53" s="134">
        <v>0.36910955849561478</v>
      </c>
      <c r="W53" s="123"/>
    </row>
    <row r="54" spans="2:23">
      <c r="B54" s="139" t="s">
        <v>73</v>
      </c>
      <c r="P54" s="139" t="s">
        <v>73</v>
      </c>
    </row>
    <row r="55" spans="2:23">
      <c r="B55" s="142" t="s">
        <v>74</v>
      </c>
      <c r="P55" s="142" t="s">
        <v>74</v>
      </c>
    </row>
    <row r="63" spans="2:23" ht="15" customHeight="1"/>
    <row r="65" ht="15" customHeight="1"/>
  </sheetData>
  <mergeCells count="67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B33:L33"/>
    <mergeCell ref="P33:W33"/>
    <mergeCell ref="M7:N8"/>
    <mergeCell ref="O7:O8"/>
    <mergeCell ref="B8:B10"/>
    <mergeCell ref="C8:C10"/>
    <mergeCell ref="H9:H10"/>
    <mergeCell ref="J9:J10"/>
    <mergeCell ref="O9:O10"/>
    <mergeCell ref="D7:E8"/>
    <mergeCell ref="F7:G8"/>
    <mergeCell ref="H7:H8"/>
    <mergeCell ref="I7:I8"/>
    <mergeCell ref="J7:J8"/>
    <mergeCell ref="K7:L8"/>
    <mergeCell ref="B26:C26"/>
    <mergeCell ref="B27:C27"/>
    <mergeCell ref="B28:C28"/>
    <mergeCell ref="B32:L32"/>
    <mergeCell ref="P32:W32"/>
    <mergeCell ref="R35:W35"/>
    <mergeCell ref="D36:I36"/>
    <mergeCell ref="J36:L36"/>
    <mergeCell ref="R36:W36"/>
    <mergeCell ref="D37:E38"/>
    <mergeCell ref="F37:G38"/>
    <mergeCell ref="H37:H38"/>
    <mergeCell ref="I37:I38"/>
    <mergeCell ref="J37:J38"/>
    <mergeCell ref="K37:K38"/>
    <mergeCell ref="D35:I35"/>
    <mergeCell ref="J35:L35"/>
    <mergeCell ref="P35:P37"/>
    <mergeCell ref="Q35:Q37"/>
    <mergeCell ref="L37:L38"/>
    <mergeCell ref="V39:V40"/>
    <mergeCell ref="W39:W40"/>
    <mergeCell ref="B51:C51"/>
    <mergeCell ref="P51:Q51"/>
    <mergeCell ref="R37:S38"/>
    <mergeCell ref="T37:U38"/>
    <mergeCell ref="V37:V38"/>
    <mergeCell ref="W37:W38"/>
    <mergeCell ref="B38:B40"/>
    <mergeCell ref="C38:C40"/>
    <mergeCell ref="P38:P40"/>
    <mergeCell ref="Q38:Q40"/>
    <mergeCell ref="H39:H40"/>
    <mergeCell ref="I39:I40"/>
    <mergeCell ref="B35:B37"/>
    <mergeCell ref="C35:C37"/>
    <mergeCell ref="B52:C52"/>
    <mergeCell ref="P52:Q52"/>
    <mergeCell ref="B53:C53"/>
    <mergeCell ref="P53:Q53"/>
    <mergeCell ref="K39:K40"/>
    <mergeCell ref="L39:L40"/>
  </mergeCells>
  <conditionalFormatting sqref="H27 J27 O27">
    <cfRule type="cellIs" dxfId="47" priority="38" operator="lessThan">
      <formula>0</formula>
    </cfRule>
  </conditionalFormatting>
  <conditionalFormatting sqref="H26 O26">
    <cfRule type="cellIs" dxfId="46" priority="37" operator="lessThan">
      <formula>0</formula>
    </cfRule>
  </conditionalFormatting>
  <conditionalFormatting sqref="K52">
    <cfRule type="cellIs" dxfId="45" priority="35" operator="lessThan">
      <formula>0</formula>
    </cfRule>
  </conditionalFormatting>
  <conditionalFormatting sqref="H52 J52">
    <cfRule type="cellIs" dxfId="44" priority="36" operator="lessThan">
      <formula>0</formula>
    </cfRule>
  </conditionalFormatting>
  <conditionalFormatting sqref="K51">
    <cfRule type="cellIs" dxfId="43" priority="33" operator="lessThan">
      <formula>0</formula>
    </cfRule>
  </conditionalFormatting>
  <conditionalFormatting sqref="H51">
    <cfRule type="cellIs" dxfId="42" priority="34" operator="lessThan">
      <formula>0</formula>
    </cfRule>
  </conditionalFormatting>
  <conditionalFormatting sqref="L52">
    <cfRule type="cellIs" dxfId="41" priority="31" operator="lessThan">
      <formula>0</formula>
    </cfRule>
  </conditionalFormatting>
  <conditionalFormatting sqref="K52">
    <cfRule type="cellIs" dxfId="40" priority="32" operator="lessThan">
      <formula>0</formula>
    </cfRule>
  </conditionalFormatting>
  <conditionalFormatting sqref="L51">
    <cfRule type="cellIs" dxfId="39" priority="29" operator="lessThan">
      <formula>0</formula>
    </cfRule>
  </conditionalFormatting>
  <conditionalFormatting sqref="K51">
    <cfRule type="cellIs" dxfId="38" priority="30" operator="lessThan">
      <formula>0</formula>
    </cfRule>
  </conditionalFormatting>
  <conditionalFormatting sqref="K41:K50 H41:H50">
    <cfRule type="cellIs" dxfId="37" priority="28" operator="lessThan">
      <formula>0</formula>
    </cfRule>
  </conditionalFormatting>
  <conditionalFormatting sqref="L41:L50">
    <cfRule type="cellIs" dxfId="36" priority="25" operator="lessThan">
      <formula>0</formula>
    </cfRule>
    <cfRule type="cellIs" dxfId="35" priority="26" operator="equal">
      <formula>0</formula>
    </cfRule>
    <cfRule type="cellIs" dxfId="34" priority="27" operator="greaterThan">
      <formula>0</formula>
    </cfRule>
  </conditionalFormatting>
  <conditionalFormatting sqref="I41:I50">
    <cfRule type="cellIs" dxfId="33" priority="22" operator="lessThan">
      <formula>0</formula>
    </cfRule>
    <cfRule type="cellIs" dxfId="32" priority="23" operator="equal">
      <formula>0</formula>
    </cfRule>
    <cfRule type="cellIs" dxfId="31" priority="24" operator="greaterThan">
      <formula>0</formula>
    </cfRule>
  </conditionalFormatting>
  <conditionalFormatting sqref="H53:I53 K53">
    <cfRule type="cellIs" dxfId="30" priority="21" operator="lessThan">
      <formula>0</formula>
    </cfRule>
  </conditionalFormatting>
  <conditionalFormatting sqref="L53">
    <cfRule type="cellIs" dxfId="29" priority="20" operator="lessThan">
      <formula>0</formula>
    </cfRule>
  </conditionalFormatting>
  <conditionalFormatting sqref="V51">
    <cfRule type="cellIs" dxfId="28" priority="14" operator="lessThan">
      <formula>0</formula>
    </cfRule>
  </conditionalFormatting>
  <conditionalFormatting sqref="W51">
    <cfRule type="cellIs" dxfId="27" priority="17" operator="lessThan">
      <formula>0</formula>
    </cfRule>
    <cfRule type="cellIs" dxfId="26" priority="18" operator="equal">
      <formula>0</formula>
    </cfRule>
    <cfRule type="cellIs" dxfId="25" priority="19" operator="greaterThan">
      <formula>0</formula>
    </cfRule>
  </conditionalFormatting>
  <conditionalFormatting sqref="W52">
    <cfRule type="cellIs" dxfId="24" priority="16" operator="lessThan">
      <formula>0</formula>
    </cfRule>
  </conditionalFormatting>
  <conditionalFormatting sqref="V52">
    <cfRule type="cellIs" dxfId="23" priority="15" operator="lessThan">
      <formula>0</formula>
    </cfRule>
  </conditionalFormatting>
  <conditionalFormatting sqref="V41:V50">
    <cfRule type="cellIs" dxfId="22" priority="13" operator="lessThan">
      <formula>0</formula>
    </cfRule>
  </conditionalFormatting>
  <conditionalFormatting sqref="W41:W50">
    <cfRule type="cellIs" dxfId="21" priority="10" operator="lessThan">
      <formula>0</formula>
    </cfRule>
    <cfRule type="cellIs" dxfId="20" priority="11" operator="equal">
      <formula>0</formula>
    </cfRule>
    <cfRule type="cellIs" dxfId="19" priority="12" operator="greaterThan">
      <formula>0</formula>
    </cfRule>
  </conditionalFormatting>
  <conditionalFormatting sqref="V53">
    <cfRule type="cellIs" dxfId="18" priority="9" operator="lessThan">
      <formula>0</formula>
    </cfRule>
  </conditionalFormatting>
  <conditionalFormatting sqref="W53">
    <cfRule type="cellIs" dxfId="17" priority="8" operator="lessThan">
      <formula>0</formula>
    </cfRule>
  </conditionalFormatting>
  <conditionalFormatting sqref="H11:H15 J11:J15 O11:O15">
    <cfRule type="cellIs" dxfId="16" priority="7" operator="lessThan">
      <formula>0</formula>
    </cfRule>
  </conditionalFormatting>
  <conditionalFormatting sqref="H16:H25 J16:J25 O16:O25">
    <cfRule type="cellIs" dxfId="15" priority="6" operator="lessThan">
      <formula>0</formula>
    </cfRule>
  </conditionalFormatting>
  <conditionalFormatting sqref="D11:E25 G11:J25 L11:L25 N11:O25">
    <cfRule type="cellIs" dxfId="14" priority="5" operator="equal">
      <formula>0</formula>
    </cfRule>
  </conditionalFormatting>
  <conditionalFormatting sqref="F11:F25">
    <cfRule type="cellIs" dxfId="13" priority="4" operator="equal">
      <formula>0</formula>
    </cfRule>
  </conditionalFormatting>
  <conditionalFormatting sqref="K11:K25">
    <cfRule type="cellIs" dxfId="12" priority="3" operator="equal">
      <formula>0</formula>
    </cfRule>
  </conditionalFormatting>
  <conditionalFormatting sqref="M11:M25">
    <cfRule type="cellIs" dxfId="11" priority="2" operator="equal">
      <formula>0</formula>
    </cfRule>
  </conditionalFormatting>
  <conditionalFormatting sqref="O28 J28 H28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sqref="A1:B1"/>
    </sheetView>
  </sheetViews>
  <sheetFormatPr defaultRowHeight="14.5"/>
  <cols>
    <col min="1" max="1" width="1.1796875" customWidth="1"/>
    <col min="2" max="2" width="9.1796875" customWidth="1"/>
    <col min="3" max="3" width="18.453125" customWidth="1"/>
    <col min="4" max="14" width="9" customWidth="1"/>
    <col min="15" max="15" width="11.453125" customWidth="1"/>
  </cols>
  <sheetData>
    <row r="1" spans="2:15">
      <c r="B1" t="s">
        <v>7</v>
      </c>
      <c r="E1" s="36"/>
      <c r="O1" s="61">
        <v>44475</v>
      </c>
    </row>
    <row r="2" spans="2:15">
      <c r="B2" s="226" t="s">
        <v>35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4"/>
    </row>
    <row r="3" spans="2:15">
      <c r="B3" s="227" t="s">
        <v>34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33" t="s">
        <v>32</v>
      </c>
    </row>
    <row r="4" spans="2:15" ht="15" customHeight="1">
      <c r="B4" s="223" t="s">
        <v>0</v>
      </c>
      <c r="C4" s="187" t="s">
        <v>1</v>
      </c>
      <c r="D4" s="189" t="s">
        <v>84</v>
      </c>
      <c r="E4" s="190"/>
      <c r="F4" s="190"/>
      <c r="G4" s="190"/>
      <c r="H4" s="191"/>
      <c r="I4" s="190" t="s">
        <v>82</v>
      </c>
      <c r="J4" s="190"/>
      <c r="K4" s="189" t="s">
        <v>85</v>
      </c>
      <c r="L4" s="190"/>
      <c r="M4" s="190"/>
      <c r="N4" s="190"/>
      <c r="O4" s="191"/>
    </row>
    <row r="5" spans="2:15">
      <c r="B5" s="204"/>
      <c r="C5" s="188"/>
      <c r="D5" s="201" t="s">
        <v>86</v>
      </c>
      <c r="E5" s="202"/>
      <c r="F5" s="202"/>
      <c r="G5" s="202"/>
      <c r="H5" s="203"/>
      <c r="I5" s="202" t="s">
        <v>83</v>
      </c>
      <c r="J5" s="202"/>
      <c r="K5" s="201" t="s">
        <v>87</v>
      </c>
      <c r="L5" s="202"/>
      <c r="M5" s="202"/>
      <c r="N5" s="202"/>
      <c r="O5" s="203"/>
    </row>
    <row r="6" spans="2:15" ht="19.5" customHeight="1">
      <c r="B6" s="204"/>
      <c r="C6" s="204"/>
      <c r="D6" s="183">
        <v>2021</v>
      </c>
      <c r="E6" s="184"/>
      <c r="F6" s="192">
        <v>2020</v>
      </c>
      <c r="G6" s="192"/>
      <c r="H6" s="194" t="s">
        <v>23</v>
      </c>
      <c r="I6" s="196">
        <v>2021</v>
      </c>
      <c r="J6" s="183" t="s">
        <v>88</v>
      </c>
      <c r="K6" s="183">
        <v>2021</v>
      </c>
      <c r="L6" s="184"/>
      <c r="M6" s="192">
        <v>2020</v>
      </c>
      <c r="N6" s="184"/>
      <c r="O6" s="174" t="s">
        <v>23</v>
      </c>
    </row>
    <row r="7" spans="2:15" ht="19.5" customHeight="1">
      <c r="B7" s="205" t="s">
        <v>24</v>
      </c>
      <c r="C7" s="205" t="s">
        <v>25</v>
      </c>
      <c r="D7" s="185"/>
      <c r="E7" s="186"/>
      <c r="F7" s="193"/>
      <c r="G7" s="193"/>
      <c r="H7" s="195"/>
      <c r="I7" s="197"/>
      <c r="J7" s="198"/>
      <c r="K7" s="185"/>
      <c r="L7" s="186"/>
      <c r="M7" s="193"/>
      <c r="N7" s="186"/>
      <c r="O7" s="174"/>
    </row>
    <row r="8" spans="2:15" ht="15" customHeight="1">
      <c r="B8" s="205"/>
      <c r="C8" s="205"/>
      <c r="D8" s="158" t="s">
        <v>26</v>
      </c>
      <c r="E8" s="154" t="s">
        <v>2</v>
      </c>
      <c r="F8" s="157" t="s">
        <v>26</v>
      </c>
      <c r="G8" s="52" t="s">
        <v>2</v>
      </c>
      <c r="H8" s="177" t="s">
        <v>27</v>
      </c>
      <c r="I8" s="53" t="s">
        <v>26</v>
      </c>
      <c r="J8" s="179" t="s">
        <v>89</v>
      </c>
      <c r="K8" s="158" t="s">
        <v>26</v>
      </c>
      <c r="L8" s="51" t="s">
        <v>2</v>
      </c>
      <c r="M8" s="157" t="s">
        <v>26</v>
      </c>
      <c r="N8" s="51" t="s">
        <v>2</v>
      </c>
      <c r="O8" s="181" t="s">
        <v>27</v>
      </c>
    </row>
    <row r="9" spans="2:15" ht="15" customHeight="1">
      <c r="B9" s="206"/>
      <c r="C9" s="206"/>
      <c r="D9" s="155" t="s">
        <v>28</v>
      </c>
      <c r="E9" s="156" t="s">
        <v>29</v>
      </c>
      <c r="F9" s="49" t="s">
        <v>28</v>
      </c>
      <c r="G9" s="50" t="s">
        <v>29</v>
      </c>
      <c r="H9" s="178"/>
      <c r="I9" s="54" t="s">
        <v>28</v>
      </c>
      <c r="J9" s="180"/>
      <c r="K9" s="155" t="s">
        <v>28</v>
      </c>
      <c r="L9" s="156" t="s">
        <v>29</v>
      </c>
      <c r="M9" s="49" t="s">
        <v>28</v>
      </c>
      <c r="N9" s="156" t="s">
        <v>29</v>
      </c>
      <c r="O9" s="182"/>
    </row>
    <row r="10" spans="2:15">
      <c r="B10" s="62">
        <v>1</v>
      </c>
      <c r="C10" s="63" t="s">
        <v>9</v>
      </c>
      <c r="D10" s="64">
        <v>37</v>
      </c>
      <c r="E10" s="109">
        <v>0.37373737373737376</v>
      </c>
      <c r="F10" s="64">
        <v>55</v>
      </c>
      <c r="G10" s="69">
        <v>0.5</v>
      </c>
      <c r="H10" s="67">
        <v>-0.32727272727272727</v>
      </c>
      <c r="I10" s="68">
        <v>65</v>
      </c>
      <c r="J10" s="69">
        <v>-0.43076923076923079</v>
      </c>
      <c r="K10" s="64">
        <v>416</v>
      </c>
      <c r="L10" s="109">
        <v>0.39393939393939392</v>
      </c>
      <c r="M10" s="64">
        <v>433</v>
      </c>
      <c r="N10" s="69">
        <v>0.42120622568093385</v>
      </c>
      <c r="O10" s="67">
        <v>-3.9260969976905313E-2</v>
      </c>
    </row>
    <row r="11" spans="2:15">
      <c r="B11" s="70">
        <v>2</v>
      </c>
      <c r="C11" s="71" t="s">
        <v>47</v>
      </c>
      <c r="D11" s="72">
        <v>47</v>
      </c>
      <c r="E11" s="114">
        <v>0.47474747474747475</v>
      </c>
      <c r="F11" s="72">
        <v>18</v>
      </c>
      <c r="G11" s="84">
        <v>0.16363636363636364</v>
      </c>
      <c r="H11" s="74">
        <v>1.6111111111111112</v>
      </c>
      <c r="I11" s="95">
        <v>23</v>
      </c>
      <c r="J11" s="84">
        <v>1.0434782608695654</v>
      </c>
      <c r="K11" s="72">
        <v>263</v>
      </c>
      <c r="L11" s="114">
        <v>0.2490530303030303</v>
      </c>
      <c r="M11" s="72">
        <v>251</v>
      </c>
      <c r="N11" s="84">
        <v>0.24416342412451361</v>
      </c>
      <c r="O11" s="74">
        <v>4.7808764940239001E-2</v>
      </c>
    </row>
    <row r="12" spans="2:15">
      <c r="B12" s="70">
        <v>3</v>
      </c>
      <c r="C12" s="71" t="s">
        <v>12</v>
      </c>
      <c r="D12" s="72">
        <v>7</v>
      </c>
      <c r="E12" s="114">
        <v>7.0707070707070704E-2</v>
      </c>
      <c r="F12" s="72">
        <v>7</v>
      </c>
      <c r="G12" s="84">
        <v>6.363636363636363E-2</v>
      </c>
      <c r="H12" s="74">
        <v>0</v>
      </c>
      <c r="I12" s="95">
        <v>17</v>
      </c>
      <c r="J12" s="84">
        <v>-0.58823529411764708</v>
      </c>
      <c r="K12" s="72">
        <v>83</v>
      </c>
      <c r="L12" s="114">
        <v>7.8598484848484848E-2</v>
      </c>
      <c r="M12" s="72">
        <v>48</v>
      </c>
      <c r="N12" s="84">
        <v>4.6692607003891051E-2</v>
      </c>
      <c r="O12" s="74">
        <v>0.72916666666666674</v>
      </c>
    </row>
    <row r="13" spans="2:15">
      <c r="B13" s="70">
        <v>4</v>
      </c>
      <c r="C13" s="71" t="s">
        <v>4</v>
      </c>
      <c r="D13" s="72">
        <v>1</v>
      </c>
      <c r="E13" s="114">
        <v>1.0101010101010102E-2</v>
      </c>
      <c r="F13" s="72">
        <v>3</v>
      </c>
      <c r="G13" s="84">
        <v>2.7272727272727271E-2</v>
      </c>
      <c r="H13" s="74">
        <v>-0.66666666666666674</v>
      </c>
      <c r="I13" s="95">
        <v>16</v>
      </c>
      <c r="J13" s="84">
        <v>-0.9375</v>
      </c>
      <c r="K13" s="72">
        <v>59</v>
      </c>
      <c r="L13" s="114">
        <v>5.587121212121212E-2</v>
      </c>
      <c r="M13" s="72">
        <v>66</v>
      </c>
      <c r="N13" s="84">
        <v>6.4202334630350189E-2</v>
      </c>
      <c r="O13" s="74">
        <v>-0.10606060606060608</v>
      </c>
    </row>
    <row r="14" spans="2:15">
      <c r="B14" s="96">
        <v>5</v>
      </c>
      <c r="C14" s="85" t="s">
        <v>79</v>
      </c>
      <c r="D14" s="97">
        <v>0</v>
      </c>
      <c r="E14" s="118">
        <v>0</v>
      </c>
      <c r="F14" s="97">
        <v>0</v>
      </c>
      <c r="G14" s="102">
        <v>0</v>
      </c>
      <c r="H14" s="100"/>
      <c r="I14" s="101">
        <v>0</v>
      </c>
      <c r="J14" s="102"/>
      <c r="K14" s="97">
        <v>56</v>
      </c>
      <c r="L14" s="118">
        <v>5.3030303030303032E-2</v>
      </c>
      <c r="M14" s="97">
        <v>50</v>
      </c>
      <c r="N14" s="102">
        <v>4.8638132295719845E-2</v>
      </c>
      <c r="O14" s="100">
        <v>0.12000000000000011</v>
      </c>
    </row>
    <row r="15" spans="2:15">
      <c r="B15" s="172" t="s">
        <v>50</v>
      </c>
      <c r="C15" s="173"/>
      <c r="D15" s="27">
        <f>SUM(D10:D14)</f>
        <v>92</v>
      </c>
      <c r="E15" s="29">
        <f>D15/D17</f>
        <v>0.92929292929292928</v>
      </c>
      <c r="F15" s="27">
        <f>SUM(F10:F14)</f>
        <v>83</v>
      </c>
      <c r="G15" s="29">
        <f>F15/F17</f>
        <v>0.75454545454545452</v>
      </c>
      <c r="H15" s="43">
        <f>D15/F15-1</f>
        <v>0.10843373493975905</v>
      </c>
      <c r="I15" s="27">
        <f>SUM(I10:I14)</f>
        <v>121</v>
      </c>
      <c r="J15" s="28">
        <f>I15/I17</f>
        <v>0.84615384615384615</v>
      </c>
      <c r="K15" s="27">
        <f>SUM(K10:K14)</f>
        <v>877</v>
      </c>
      <c r="L15" s="29">
        <f>K15/K17</f>
        <v>0.8304924242424242</v>
      </c>
      <c r="M15" s="27">
        <f>SUM(M10:M14)</f>
        <v>848</v>
      </c>
      <c r="N15" s="29">
        <f>M15/M17</f>
        <v>0.82490272373540852</v>
      </c>
      <c r="O15" s="30">
        <f>K15/M15-1</f>
        <v>3.4198113207547065E-2</v>
      </c>
    </row>
    <row r="16" spans="2:15" s="26" customFormat="1">
      <c r="B16" s="172" t="s">
        <v>30</v>
      </c>
      <c r="C16" s="173"/>
      <c r="D16" s="151">
        <f>D17-D15</f>
        <v>7</v>
      </c>
      <c r="E16" s="166">
        <f t="shared" ref="E16:O16" si="0">E17-E15</f>
        <v>7.0707070707070718E-2</v>
      </c>
      <c r="F16" s="151">
        <f t="shared" si="0"/>
        <v>27</v>
      </c>
      <c r="G16" s="166">
        <f t="shared" si="0"/>
        <v>0.24545454545454515</v>
      </c>
      <c r="H16" s="166">
        <f t="shared" si="0"/>
        <v>-0.20843373493975903</v>
      </c>
      <c r="I16" s="151">
        <f t="shared" si="0"/>
        <v>22</v>
      </c>
      <c r="J16" s="152">
        <f t="shared" si="0"/>
        <v>-1.1538461538461537</v>
      </c>
      <c r="K16" s="151">
        <f t="shared" si="0"/>
        <v>179</v>
      </c>
      <c r="L16" s="166">
        <f t="shared" si="0"/>
        <v>0.1695075757575758</v>
      </c>
      <c r="M16" s="151">
        <f t="shared" si="0"/>
        <v>180</v>
      </c>
      <c r="N16" s="166">
        <f t="shared" si="0"/>
        <v>0.17509727626459115</v>
      </c>
      <c r="O16" s="152">
        <f t="shared" si="0"/>
        <v>-6.960759121944049E-3</v>
      </c>
    </row>
    <row r="17" spans="2:15">
      <c r="B17" s="170" t="s">
        <v>31</v>
      </c>
      <c r="C17" s="171"/>
      <c r="D17" s="46">
        <v>99</v>
      </c>
      <c r="E17" s="77">
        <v>1</v>
      </c>
      <c r="F17" s="46">
        <v>110</v>
      </c>
      <c r="G17" s="78">
        <v>0.99999999999999967</v>
      </c>
      <c r="H17" s="41">
        <v>-9.9999999999999978E-2</v>
      </c>
      <c r="I17" s="47">
        <v>143</v>
      </c>
      <c r="J17" s="153">
        <v>-0.30769230769230771</v>
      </c>
      <c r="K17" s="46">
        <v>1056</v>
      </c>
      <c r="L17" s="77">
        <v>1</v>
      </c>
      <c r="M17" s="46">
        <v>1028</v>
      </c>
      <c r="N17" s="78">
        <v>0.99999999999999967</v>
      </c>
      <c r="O17" s="41">
        <v>2.7237354085603016E-2</v>
      </c>
    </row>
    <row r="18" spans="2:15">
      <c r="B18" t="s">
        <v>77</v>
      </c>
    </row>
    <row r="19" spans="2:15">
      <c r="B19" s="31" t="s">
        <v>46</v>
      </c>
    </row>
    <row r="20" spans="2:15">
      <c r="B20" s="32" t="s">
        <v>48</v>
      </c>
    </row>
    <row r="21" spans="2:15">
      <c r="B21" s="142" t="s">
        <v>78</v>
      </c>
      <c r="C21" s="139"/>
      <c r="D21" s="139"/>
      <c r="E21" s="139"/>
      <c r="F21" s="139"/>
      <c r="G21" s="139"/>
    </row>
    <row r="22" spans="2:15">
      <c r="B22" s="13" t="s">
        <v>45</v>
      </c>
    </row>
    <row r="23" spans="2:15">
      <c r="B23" s="13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5 O15">
    <cfRule type="cellIs" dxfId="9" priority="288" operator="lessThan">
      <formula>0</formula>
    </cfRule>
  </conditionalFormatting>
  <conditionalFormatting sqref="H10:H14 J10:J14 O10:O14">
    <cfRule type="cellIs" dxfId="8" priority="6" operator="lessThan">
      <formula>0</formula>
    </cfRule>
  </conditionalFormatting>
  <conditionalFormatting sqref="D10:E14 G10:J14 L10:L14 N10:O14">
    <cfRule type="cellIs" dxfId="7" priority="5" operator="equal">
      <formula>0</formula>
    </cfRule>
  </conditionalFormatting>
  <conditionalFormatting sqref="F10:F14">
    <cfRule type="cellIs" dxfId="6" priority="4" operator="equal">
      <formula>0</formula>
    </cfRule>
  </conditionalFormatting>
  <conditionalFormatting sqref="K10:K14">
    <cfRule type="cellIs" dxfId="5" priority="3" operator="equal">
      <formula>0</formula>
    </cfRule>
  </conditionalFormatting>
  <conditionalFormatting sqref="M10:M14">
    <cfRule type="cellIs" dxfId="4" priority="2" operator="equal">
      <formula>0</formula>
    </cfRule>
  </conditionalFormatting>
  <conditionalFormatting sqref="O17 J17 H17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</vt:lpstr>
      <vt:lpstr>CV GVW&gt;3.5T-segments 1</vt:lpstr>
      <vt:lpstr>CV GVW&gt;3.5T-segments 2</vt:lpstr>
      <vt:lpstr>LCV up to 3.5T</vt:lpstr>
      <vt:lpstr>Buses GVW&gt;3.5T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2021-10-06T07:20:13Z</dcterms:modified>
</cp:coreProperties>
</file>